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3250" windowHeight="13170"/>
  </bookViews>
  <sheets>
    <sheet name="Укр" sheetId="2" r:id="rId1"/>
    <sheet name="Рус" sheetId="1" r:id="rId2"/>
    <sheet name="Лист1" sheetId="3" state="hidden" r:id="rId3"/>
  </sheets>
  <definedNames>
    <definedName name="_xlnm.Print_Area" localSheetId="0">Укр!$A$1:$F$42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/>
  <c r="E42"/>
  <c r="F41"/>
  <c r="E41"/>
  <c r="F40"/>
  <c r="E40"/>
  <c r="F39"/>
  <c r="E39"/>
  <c r="E38"/>
  <c r="E37"/>
  <c r="F36"/>
  <c r="E36"/>
  <c r="F35"/>
  <c r="E35"/>
  <c r="F34"/>
  <c r="E34"/>
  <c r="F32"/>
  <c r="E32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E20"/>
  <c r="F19"/>
  <c r="E19"/>
  <c r="F18"/>
  <c r="E18"/>
  <c r="F17"/>
  <c r="E17"/>
  <c r="F15"/>
  <c r="E15"/>
  <c r="E14"/>
  <c r="F13"/>
  <c r="E13"/>
  <c r="F12"/>
  <c r="E12"/>
  <c r="F11"/>
  <c r="E11"/>
  <c r="F10"/>
  <c r="E10"/>
  <c r="F9"/>
  <c r="E9"/>
  <c r="F8"/>
  <c r="E8"/>
  <c r="F7"/>
  <c r="E7"/>
  <c r="F6"/>
  <c r="E6"/>
  <c r="D39"/>
  <c r="C39"/>
  <c r="B39"/>
  <c r="D22"/>
  <c r="C22"/>
  <c r="B22"/>
  <c r="D10"/>
  <c r="D9" s="1"/>
  <c r="C10"/>
  <c r="B10"/>
  <c r="B9" s="1"/>
  <c r="B21" s="1"/>
  <c r="B30" s="1"/>
  <c r="B40" s="1"/>
  <c r="B42" s="1"/>
  <c r="C22" i="2"/>
  <c r="F28"/>
  <c r="E28"/>
  <c r="E27"/>
  <c r="F7"/>
  <c r="F35"/>
  <c r="F8"/>
  <c r="F41"/>
  <c r="F25"/>
  <c r="E25"/>
  <c r="E34"/>
  <c r="F32"/>
  <c r="E18"/>
  <c r="D39"/>
  <c r="E38"/>
  <c r="E37"/>
  <c r="C39"/>
  <c r="B39"/>
  <c r="E35"/>
  <c r="F36"/>
  <c r="E36"/>
  <c r="E20"/>
  <c r="E14"/>
  <c r="F34"/>
  <c r="B22"/>
  <c r="E41"/>
  <c r="F17"/>
  <c r="F13"/>
  <c r="F29"/>
  <c r="E29"/>
  <c r="D22"/>
  <c r="E22" s="1"/>
  <c r="C10"/>
  <c r="C9" s="1"/>
  <c r="C21" s="1"/>
  <c r="C30" s="1"/>
  <c r="E32"/>
  <c r="F27"/>
  <c r="F26"/>
  <c r="E26"/>
  <c r="F24"/>
  <c r="E24"/>
  <c r="F23"/>
  <c r="E23"/>
  <c r="F19"/>
  <c r="E19"/>
  <c r="F18"/>
  <c r="E17"/>
  <c r="F15"/>
  <c r="E15"/>
  <c r="E13"/>
  <c r="F12"/>
  <c r="E12"/>
  <c r="F11"/>
  <c r="E11"/>
  <c r="E8"/>
  <c r="E7"/>
  <c r="F6"/>
  <c r="E6"/>
  <c r="D10"/>
  <c r="B10"/>
  <c r="B9" s="1"/>
  <c r="B21" s="1"/>
  <c r="B30" s="1"/>
  <c r="B40" s="1"/>
  <c r="B42" s="1"/>
  <c r="E39" l="1"/>
  <c r="C9" i="1"/>
  <c r="C21" s="1"/>
  <c r="C30" s="1"/>
  <c r="C40" s="1"/>
  <c r="C42" s="1"/>
  <c r="E10" i="2"/>
  <c r="D21" i="1"/>
  <c r="F22" i="2"/>
  <c r="D9"/>
  <c r="D21" s="1"/>
  <c r="F10"/>
  <c r="C40"/>
  <c r="C42" s="1"/>
  <c r="F39"/>
  <c r="D30" i="1" l="1"/>
  <c r="F9" i="2"/>
  <c r="E9"/>
  <c r="D40" i="1" l="1"/>
  <c r="D30" i="2"/>
  <c r="E21"/>
  <c r="F21"/>
  <c r="D42" i="1" l="1"/>
  <c r="E30" i="2"/>
  <c r="F30"/>
  <c r="D40"/>
  <c r="D42" l="1"/>
  <c r="E40"/>
  <c r="F40"/>
  <c r="F42" l="1"/>
  <c r="E42"/>
</calcChain>
</file>

<file path=xl/sharedStrings.xml><?xml version="1.0" encoding="utf-8"?>
<sst xmlns="http://schemas.openxmlformats.org/spreadsheetml/2006/main" count="98" uniqueCount="93">
  <si>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</si>
  <si>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</si>
  <si>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</si>
  <si>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</si>
  <si>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</si>
  <si>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</si>
  <si>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</si>
  <si>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</si>
  <si>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</si>
  <si>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</si>
  <si>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</si>
  <si>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</si>
  <si>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</si>
  <si>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</si>
  <si>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</si>
  <si>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</si>
  <si>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</si>
  <si>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</si>
  <si>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</si>
  <si>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</si>
  <si>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</si>
  <si>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</si>
  <si>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</si>
  <si>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</si>
  <si>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</si>
  <si>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</si>
  <si>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</si>
  <si>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</si>
  <si>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</si>
  <si>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</si>
  <si>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</si>
  <si>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</si>
  <si>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</si>
  <si>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</si>
  <si>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</si>
  <si>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</si>
  <si>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</si>
  <si>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</si>
  <si>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</si>
  <si>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</si>
  <si>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</si>
  <si>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</si>
  <si>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</si>
  <si>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</si>
  <si>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</si>
  <si>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</si>
  <si>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</si>
  <si>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</si>
  <si>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</si>
  <si>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</si>
  <si>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</si>
  <si>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</si>
  <si>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</si>
  <si>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</si>
  <si>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  <charset val="204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</si>
  <si>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</si>
  <si>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</si>
  <si>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</si>
  <si>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</si>
  <si>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</si>
  <si>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</si>
  <si>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</si>
  <si>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</si>
  <si>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</si>
  <si>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</si>
  <si>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</si>
  <si>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</si>
  <si>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</si>
  <si>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</si>
  <si>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</si>
  <si>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</si>
  <si>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</si>
  <si>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</si>
  <si>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</si>
  <si>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</si>
  <si>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</si>
  <si>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</si>
  <si>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</si>
  <si>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</si>
  <si>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</si>
  <si>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</si>
  <si>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</si>
  <si>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</si>
  <si>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Всего доходов специального фонда</t>
  </si>
  <si>
    <t>План на           січень - квітень з урахуванням змін, 
тис. грн.</t>
  </si>
  <si>
    <t>Надійшло           з 01 січня            по 06 квітня,            тис. грн.</t>
  </si>
  <si>
    <t>План на               январь - апрельс учетом изменений,       тыс. грн.</t>
  </si>
  <si>
    <t xml:space="preserve">Поступило          с 01 января   по 6 апреля,
тыс. грн. </t>
  </si>
  <si>
    <t>в 1.2 р.б</t>
  </si>
  <si>
    <t>в 3.2 р.б.</t>
  </si>
  <si>
    <t>в 9.4 р.б</t>
  </si>
  <si>
    <t>Еженедельная информация о поступлениях в бюджет г. Николаева за 2020 год
(без собственных поступлений бюджетных учреждений )</t>
  </si>
  <si>
    <t>Щотижнева інформація про надходження до бюджету м. Миколаєва за  2020 рік
(без власних надходжень бюджетних установ)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</si>
</sst>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Fill="1"/>
    <xf numFmtId="0" fontId="0" fillId="0" borderId="0" xfId="0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/>
    <xf numFmtId="0" fontId="3" fillId="0" borderId="0" xfId="0" applyFont="1" applyBorder="1"/>
    <xf numFmtId="165" fontId="0" fillId="0" borderId="0" xfId="0" applyNumberFormat="1"/>
    <xf numFmtId="0" fontId="2" fillId="0" borderId="0" xfId="0" applyFont="1" applyFill="1"/>
    <xf numFmtId="0" fontId="12" fillId="0" borderId="0" xfId="0" applyFont="1"/>
    <xf numFmtId="166" fontId="13" fillId="0" borderId="0" xfId="0" applyNumberFormat="1" applyFont="1" applyFill="1"/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Border="1" applyAlignment="1">
      <alignment horizontal="right"/>
    </xf>
    <xf numFmtId="165" fontId="12" fillId="0" borderId="1" xfId="0" applyNumberFormat="1" applyFont="1" applyFill="1" applyBorder="1" applyAlignment="1"/>
    <xf numFmtId="165" fontId="12" fillId="0" borderId="1" xfId="0" applyNumberFormat="1" applyFont="1" applyFill="1" applyBorder="1" applyAlignment="1">
      <alignment vertical="top"/>
    </xf>
    <xf numFmtId="0" fontId="14" fillId="0" borderId="1" xfId="0" applyNumberFormat="1" applyFont="1" applyBorder="1" applyAlignment="1">
      <alignment vertical="top" wrapText="1"/>
    </xf>
    <xf numFmtId="165" fontId="14" fillId="0" borderId="1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/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65" fontId="11" fillId="0" borderId="1" xfId="0" applyNumberFormat="1" applyFont="1" applyFill="1" applyBorder="1" applyAlignment="1"/>
    <xf numFmtId="165" fontId="17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/>
    <xf numFmtId="0" fontId="12" fillId="0" borderId="0" xfId="0" applyFont="1" applyFill="1"/>
    <xf numFmtId="165" fontId="13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/>
    <xf numFmtId="0" fontId="5" fillId="0" borderId="0" xfId="0" applyFont="1" applyFill="1"/>
    <xf numFmtId="164" fontId="11" fillId="0" borderId="1" xfId="0" applyNumberFormat="1" applyFont="1" applyFill="1" applyBorder="1"/>
    <xf numFmtId="164" fontId="17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17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0" fillId="0" borderId="0" xfId="0" applyFont="1" applyFill="1"/>
    <xf numFmtId="0" fontId="3" fillId="0" borderId="0" xfId="0" applyFont="1" applyFill="1"/>
    <xf numFmtId="164" fontId="13" fillId="2" borderId="1" xfId="0" applyNumberFormat="1" applyFont="1" applyFill="1" applyBorder="1"/>
    <xf numFmtId="164" fontId="13" fillId="2" borderId="1" xfId="0" applyNumberFormat="1" applyFont="1" applyFill="1" applyBorder="1" applyAlignment="1">
      <alignment horizontal="right"/>
    </xf>
    <xf numFmtId="165" fontId="14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5" fontId="18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13" fillId="0" borderId="1" xfId="0" applyFont="1" applyFill="1" applyBorder="1" applyAlignment="1">
      <alignment horizontal="left" wrapText="1"/>
    </xf>
    <xf numFmtId="165" fontId="13" fillId="0" borderId="1" xfId="0" applyNumberFormat="1" applyFont="1" applyFill="1" applyBorder="1" applyAlignment="1"/>
    <xf numFmtId="164" fontId="13" fillId="0" borderId="1" xfId="0" applyNumberFormat="1" applyFont="1" applyFill="1" applyBorder="1"/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06" zoomScaleNormal="106" zoomScaleSheetLayoutView="100" workbookViewId="0">
      <selection sqref="A1:F1"/>
    </sheetView>
  </sheetViews>
  <sheetFormatPr defaultRowHeight="12.75"/>
  <cols>
    <col min="1" max="1" width="59.140625" customWidth="1"/>
    <col min="2" max="2" width="13.5703125" style="6" customWidth="1"/>
    <col min="3" max="3" width="14.28515625" customWidth="1"/>
    <col min="4" max="4" width="14.5703125" style="17" customWidth="1"/>
    <col min="5" max="5" width="12.140625" customWidth="1"/>
    <col min="6" max="6" width="12.5703125" customWidth="1"/>
  </cols>
  <sheetData>
    <row r="1" spans="1:6" ht="32.450000000000003" customHeight="1">
      <c r="A1" s="105" t="s">
        <v>92</v>
      </c>
      <c r="B1" s="105"/>
      <c r="C1" s="105"/>
      <c r="D1" s="105"/>
      <c r="E1" s="105"/>
      <c r="F1" s="105"/>
    </row>
    <row r="2" spans="1:6" ht="12.75" customHeight="1">
      <c r="A2" s="19"/>
      <c r="B2" s="48"/>
      <c r="C2" s="20"/>
      <c r="D2" s="49"/>
      <c r="E2" s="21"/>
      <c r="F2" s="22"/>
    </row>
    <row r="3" spans="1:6" ht="93.6" customHeight="1">
      <c r="A3" s="50" t="s">
        <v>18</v>
      </c>
      <c r="B3" s="51" t="s">
        <v>73</v>
      </c>
      <c r="C3" s="52" t="s">
        <v>84</v>
      </c>
      <c r="D3" s="53" t="s">
        <v>85</v>
      </c>
      <c r="E3" s="54" t="s">
        <v>50</v>
      </c>
      <c r="F3" s="55" t="s">
        <v>51</v>
      </c>
    </row>
    <row r="4" spans="1:6" ht="49.5" hidden="1" customHeight="1">
      <c r="A4" s="50"/>
      <c r="B4" s="51"/>
      <c r="C4" s="52"/>
      <c r="D4" s="53"/>
      <c r="E4" s="54"/>
      <c r="F4" s="55"/>
    </row>
    <row r="5" spans="1:6" ht="16.350000000000001" customHeight="1">
      <c r="A5" s="23" t="s">
        <v>19</v>
      </c>
      <c r="B5" s="24"/>
      <c r="C5" s="25"/>
      <c r="D5" s="26"/>
      <c r="E5" s="27"/>
      <c r="F5" s="28"/>
    </row>
    <row r="6" spans="1:6" ht="15.75">
      <c r="A6" s="56" t="s">
        <v>20</v>
      </c>
      <c r="B6" s="29">
        <v>2177943.1</v>
      </c>
      <c r="C6" s="29">
        <v>656929.4</v>
      </c>
      <c r="D6" s="31">
        <v>489291.71500000003</v>
      </c>
      <c r="E6" s="32">
        <f>D6/B6*100</f>
        <v>22.46577125912977</v>
      </c>
      <c r="F6" s="33">
        <f>D6/C6*100</f>
        <v>74.481628467229513</v>
      </c>
    </row>
    <row r="7" spans="1:6" ht="15.75">
      <c r="A7" s="42" t="s">
        <v>47</v>
      </c>
      <c r="B7" s="34">
        <v>950</v>
      </c>
      <c r="C7" s="30">
        <v>647.70000000000005</v>
      </c>
      <c r="D7" s="31">
        <v>682.33500000000004</v>
      </c>
      <c r="E7" s="32">
        <f>D7/B7*100</f>
        <v>71.824736842105267</v>
      </c>
      <c r="F7" s="33">
        <f>D7/C7*100</f>
        <v>105.34738304770728</v>
      </c>
    </row>
    <row r="8" spans="1:6" ht="15.75">
      <c r="A8" s="41" t="s">
        <v>56</v>
      </c>
      <c r="B8" s="34">
        <v>209000</v>
      </c>
      <c r="C8" s="34">
        <v>63770.400000000001</v>
      </c>
      <c r="D8" s="31">
        <v>47632.932999999997</v>
      </c>
      <c r="E8" s="32">
        <f t="shared" ref="E8:E42" si="0">D8/B8*100</f>
        <v>22.790877033492819</v>
      </c>
      <c r="F8" s="33">
        <f>D8/C8*100</f>
        <v>74.694424058810981</v>
      </c>
    </row>
    <row r="9" spans="1:6" ht="15.75">
      <c r="A9" s="42" t="s">
        <v>41</v>
      </c>
      <c r="B9" s="35">
        <f>B10+B14+B15</f>
        <v>784830</v>
      </c>
      <c r="C9" s="35">
        <f>C10+C14+C15</f>
        <v>261013.90000000002</v>
      </c>
      <c r="D9" s="35">
        <f>D10+D14+D15</f>
        <v>203009.32199999999</v>
      </c>
      <c r="E9" s="32">
        <f t="shared" si="0"/>
        <v>25.866661824853786</v>
      </c>
      <c r="F9" s="33">
        <f t="shared" ref="F9:F41" si="1">D9/C9*100</f>
        <v>77.777207267505659</v>
      </c>
    </row>
    <row r="10" spans="1:6" s="9" customFormat="1" ht="15.75">
      <c r="A10" s="36" t="s">
        <v>21</v>
      </c>
      <c r="B10" s="37">
        <f>SUM(B11:B13)</f>
        <v>357130</v>
      </c>
      <c r="C10" s="38">
        <f>SUM(C11:C13)</f>
        <v>117896.8</v>
      </c>
      <c r="D10" s="38">
        <f>SUM(D11:D13)</f>
        <v>89853.357999999993</v>
      </c>
      <c r="E10" s="32">
        <f t="shared" si="0"/>
        <v>25.1598459944558</v>
      </c>
      <c r="F10" s="33">
        <f t="shared" si="1"/>
        <v>76.213568137557587</v>
      </c>
    </row>
    <row r="11" spans="1:6" s="9" customFormat="1" ht="31.5">
      <c r="A11" s="36" t="s">
        <v>43</v>
      </c>
      <c r="B11" s="37">
        <v>40630</v>
      </c>
      <c r="C11" s="37">
        <v>15919.5</v>
      </c>
      <c r="D11" s="39">
        <v>10167.287</v>
      </c>
      <c r="E11" s="32">
        <f t="shared" si="0"/>
        <v>25.024088112232342</v>
      </c>
      <c r="F11" s="33">
        <f t="shared" si="1"/>
        <v>63.866873959609279</v>
      </c>
    </row>
    <row r="12" spans="1:6" s="9" customFormat="1" ht="15.75">
      <c r="A12" s="36" t="s">
        <v>22</v>
      </c>
      <c r="B12" s="37">
        <v>313400</v>
      </c>
      <c r="C12" s="37">
        <v>100694</v>
      </c>
      <c r="D12" s="39">
        <v>78726.3</v>
      </c>
      <c r="E12" s="32">
        <f t="shared" si="0"/>
        <v>25.120070197830252</v>
      </c>
      <c r="F12" s="33">
        <f t="shared" si="1"/>
        <v>78.183705086698325</v>
      </c>
    </row>
    <row r="13" spans="1:6" s="9" customFormat="1" ht="15.75">
      <c r="A13" s="36" t="s">
        <v>23</v>
      </c>
      <c r="B13" s="37">
        <v>3100</v>
      </c>
      <c r="C13" s="37">
        <v>1283.3</v>
      </c>
      <c r="D13" s="59">
        <v>959.77099999999996</v>
      </c>
      <c r="E13" s="32">
        <f t="shared" si="0"/>
        <v>30.960354838709677</v>
      </c>
      <c r="F13" s="33">
        <f t="shared" si="1"/>
        <v>74.789293228395536</v>
      </c>
    </row>
    <row r="14" spans="1:6" s="9" customFormat="1" ht="15.75">
      <c r="A14" s="40" t="s">
        <v>24</v>
      </c>
      <c r="B14" s="37">
        <v>1650</v>
      </c>
      <c r="C14" s="37">
        <v>461.4</v>
      </c>
      <c r="D14" s="39">
        <v>571.96299999999997</v>
      </c>
      <c r="E14" s="32">
        <f t="shared" si="0"/>
        <v>34.664424242424239</v>
      </c>
      <c r="F14" s="33" t="s">
        <v>88</v>
      </c>
    </row>
    <row r="15" spans="1:6" s="9" customFormat="1" ht="18.399999999999999" customHeight="1">
      <c r="A15" s="40" t="s">
        <v>64</v>
      </c>
      <c r="B15" s="37">
        <v>426050</v>
      </c>
      <c r="C15" s="37">
        <v>142655.70000000001</v>
      </c>
      <c r="D15" s="39">
        <v>112584.001</v>
      </c>
      <c r="E15" s="32">
        <f t="shared" si="0"/>
        <v>26.425067715056922</v>
      </c>
      <c r="F15" s="33">
        <f t="shared" si="1"/>
        <v>78.920085913146124</v>
      </c>
    </row>
    <row r="16" spans="1:6" ht="15.75">
      <c r="A16" s="41" t="s">
        <v>26</v>
      </c>
      <c r="B16" s="34">
        <v>450</v>
      </c>
      <c r="C16" s="34">
        <v>157.4</v>
      </c>
      <c r="D16" s="29">
        <v>1477.569</v>
      </c>
      <c r="E16" s="32" t="s">
        <v>89</v>
      </c>
      <c r="F16" s="33" t="s">
        <v>90</v>
      </c>
    </row>
    <row r="17" spans="1:7" ht="15.75">
      <c r="A17" s="41" t="s">
        <v>52</v>
      </c>
      <c r="B17" s="34">
        <v>25140</v>
      </c>
      <c r="C17" s="34">
        <v>7764</v>
      </c>
      <c r="D17" s="31">
        <v>5428.4279999999999</v>
      </c>
      <c r="E17" s="32">
        <f t="shared" si="0"/>
        <v>21.592792362768495</v>
      </c>
      <c r="F17" s="83">
        <f t="shared" si="1"/>
        <v>69.917928902627509</v>
      </c>
    </row>
    <row r="18" spans="1:7" ht="49.35" customHeight="1">
      <c r="A18" s="41" t="s">
        <v>27</v>
      </c>
      <c r="B18" s="34">
        <v>11000</v>
      </c>
      <c r="C18" s="34">
        <v>3546.1</v>
      </c>
      <c r="D18" s="31">
        <v>1719.8320000000001</v>
      </c>
      <c r="E18" s="32">
        <f t="shared" si="0"/>
        <v>15.634836363636365</v>
      </c>
      <c r="F18" s="33">
        <f t="shared" si="1"/>
        <v>48.499252700149462</v>
      </c>
    </row>
    <row r="19" spans="1:7" ht="15.75">
      <c r="A19" s="41" t="s">
        <v>28</v>
      </c>
      <c r="B19" s="34">
        <v>540</v>
      </c>
      <c r="C19" s="34">
        <v>167.2</v>
      </c>
      <c r="D19" s="31">
        <v>100.629</v>
      </c>
      <c r="E19" s="32">
        <f t="shared" si="0"/>
        <v>18.635000000000002</v>
      </c>
      <c r="F19" s="33">
        <f t="shared" si="1"/>
        <v>60.1848086124402</v>
      </c>
    </row>
    <row r="20" spans="1:7" ht="15.75">
      <c r="A20" s="42" t="s">
        <v>29</v>
      </c>
      <c r="B20" s="34">
        <v>9647</v>
      </c>
      <c r="C20" s="34">
        <v>2547.46</v>
      </c>
      <c r="D20" s="29">
        <v>3049.4560000000001</v>
      </c>
      <c r="E20" s="32">
        <f t="shared" si="0"/>
        <v>31.610407380532806</v>
      </c>
      <c r="F20" s="33" t="s">
        <v>88</v>
      </c>
    </row>
    <row r="21" spans="1:7" s="7" customFormat="1" ht="15.75">
      <c r="A21" s="43" t="s">
        <v>30</v>
      </c>
      <c r="B21" s="44">
        <f>B6+B7+B8+B9+B16+B17+B18+B19+B20</f>
        <v>3219500.1</v>
      </c>
      <c r="C21" s="44">
        <f>C6+C7+C8+C9+C16+C17+C18+C19+C20</f>
        <v>996543.55999999994</v>
      </c>
      <c r="D21" s="44">
        <f>D6+D7+D8+D9+D16+D17+D18+D19+D20</f>
        <v>752392.21899999992</v>
      </c>
      <c r="E21" s="61">
        <f t="shared" si="0"/>
        <v>23.369846113687025</v>
      </c>
      <c r="F21" s="84">
        <f t="shared" si="1"/>
        <v>75.500183755138607</v>
      </c>
    </row>
    <row r="22" spans="1:7" ht="16.5" customHeight="1">
      <c r="A22" s="42" t="s">
        <v>31</v>
      </c>
      <c r="B22" s="34">
        <f>SUM(B23:B29)</f>
        <v>713840.21900000004</v>
      </c>
      <c r="C22" s="34">
        <f>SUM(C23:C29)</f>
        <v>287149.64099999995</v>
      </c>
      <c r="D22" s="34">
        <f>SUM(D23:D29)</f>
        <v>262008.99799999996</v>
      </c>
      <c r="E22" s="32">
        <f t="shared" si="0"/>
        <v>36.704151857265963</v>
      </c>
      <c r="F22" s="33">
        <f t="shared" si="1"/>
        <v>91.244759034889412</v>
      </c>
    </row>
    <row r="23" spans="1:7" ht="19.5" customHeight="1">
      <c r="A23" s="57" t="s">
        <v>32</v>
      </c>
      <c r="B23" s="96">
        <v>588794.9</v>
      </c>
      <c r="C23" s="96">
        <v>172256.8</v>
      </c>
      <c r="D23" s="93">
        <v>149163.20000000001</v>
      </c>
      <c r="E23" s="94">
        <f t="shared" si="0"/>
        <v>25.333643345076528</v>
      </c>
      <c r="F23" s="97">
        <f t="shared" si="1"/>
        <v>86.593504581531775</v>
      </c>
    </row>
    <row r="24" spans="1:7" ht="31.35" customHeight="1">
      <c r="A24" s="57" t="s">
        <v>33</v>
      </c>
      <c r="B24" s="96">
        <v>96820.4</v>
      </c>
      <c r="C24" s="96">
        <v>96820.4</v>
      </c>
      <c r="D24" s="93">
        <v>96820.4</v>
      </c>
      <c r="E24" s="94">
        <f t="shared" si="0"/>
        <v>100</v>
      </c>
      <c r="F24" s="97">
        <f t="shared" si="1"/>
        <v>100</v>
      </c>
    </row>
    <row r="25" spans="1:7" ht="33.6" customHeight="1">
      <c r="A25" s="79" t="s">
        <v>68</v>
      </c>
      <c r="B25" s="98">
        <v>4945.4830000000002</v>
      </c>
      <c r="C25" s="98">
        <v>1473.752</v>
      </c>
      <c r="D25" s="93">
        <v>1088.8219999999999</v>
      </c>
      <c r="E25" s="94">
        <f t="shared" si="0"/>
        <v>22.016494647742189</v>
      </c>
      <c r="F25" s="97">
        <f t="shared" si="1"/>
        <v>73.880951476232099</v>
      </c>
    </row>
    <row r="26" spans="1:7" ht="49.5" customHeight="1">
      <c r="A26" s="79" t="s">
        <v>66</v>
      </c>
      <c r="B26" s="98">
        <v>1791.576</v>
      </c>
      <c r="C26" s="98">
        <v>1315.48</v>
      </c>
      <c r="D26" s="93">
        <v>981.31799999999998</v>
      </c>
      <c r="E26" s="94">
        <f t="shared" si="0"/>
        <v>54.774009028922023</v>
      </c>
      <c r="F26" s="95">
        <f t="shared" si="1"/>
        <v>74.597713382187493</v>
      </c>
    </row>
    <row r="27" spans="1:7" ht="47.85" customHeight="1">
      <c r="A27" s="79" t="s">
        <v>60</v>
      </c>
      <c r="B27" s="99">
        <v>11438</v>
      </c>
      <c r="C27" s="99">
        <v>11438</v>
      </c>
      <c r="D27" s="93">
        <v>11437.743</v>
      </c>
      <c r="E27" s="94">
        <f t="shared" si="0"/>
        <v>99.997753103689462</v>
      </c>
      <c r="F27" s="95">
        <f t="shared" si="1"/>
        <v>99.997753103689462</v>
      </c>
    </row>
    <row r="28" spans="1:7" ht="47.85" customHeight="1">
      <c r="A28" s="79" t="s">
        <v>81</v>
      </c>
      <c r="B28" s="99">
        <v>395.9</v>
      </c>
      <c r="C28" s="99">
        <v>395.9</v>
      </c>
      <c r="D28" s="93">
        <v>141.30000000000001</v>
      </c>
      <c r="E28" s="94">
        <f t="shared" si="0"/>
        <v>35.690831017933824</v>
      </c>
      <c r="F28" s="95">
        <f t="shared" si="1"/>
        <v>35.690831017933824</v>
      </c>
    </row>
    <row r="29" spans="1:7" s="7" customFormat="1" ht="16.5" customHeight="1">
      <c r="A29" s="80" t="s">
        <v>59</v>
      </c>
      <c r="B29" s="99">
        <v>9653.9599999999991</v>
      </c>
      <c r="C29" s="99">
        <v>3449.3090000000002</v>
      </c>
      <c r="D29" s="93">
        <v>2376.2150000000001</v>
      </c>
      <c r="E29" s="94">
        <f>D29/B29*100</f>
        <v>24.613889015492092</v>
      </c>
      <c r="F29" s="95">
        <f>D29/C29*100</f>
        <v>68.889594988445509</v>
      </c>
    </row>
    <row r="30" spans="1:7" ht="13.5" customHeight="1">
      <c r="A30" s="77" t="s">
        <v>34</v>
      </c>
      <c r="B30" s="44">
        <f>B21+B22</f>
        <v>3933340.3190000001</v>
      </c>
      <c r="C30" s="45">
        <f>C21+C22</f>
        <v>1283693.2009999999</v>
      </c>
      <c r="D30" s="46">
        <f>D21+D22</f>
        <v>1014401.2169999999</v>
      </c>
      <c r="E30" s="61">
        <f t="shared" si="0"/>
        <v>25.78981564600284</v>
      </c>
      <c r="F30" s="62">
        <f t="shared" si="1"/>
        <v>79.022091587754701</v>
      </c>
    </row>
    <row r="31" spans="1:7" ht="16.149999999999999" customHeight="1">
      <c r="A31" s="77" t="s">
        <v>35</v>
      </c>
      <c r="B31" s="34"/>
      <c r="C31" s="45"/>
      <c r="D31" s="47"/>
      <c r="E31" s="32"/>
      <c r="F31" s="62"/>
    </row>
    <row r="32" spans="1:7" s="12" customFormat="1" ht="15.6" customHeight="1">
      <c r="A32" s="41" t="s">
        <v>25</v>
      </c>
      <c r="B32" s="34">
        <v>705</v>
      </c>
      <c r="C32" s="34">
        <v>310</v>
      </c>
      <c r="D32" s="47">
        <v>242.03299999999999</v>
      </c>
      <c r="E32" s="81">
        <f t="shared" si="0"/>
        <v>34.3309219858156</v>
      </c>
      <c r="F32" s="33">
        <f t="shared" si="1"/>
        <v>78.075161290322583</v>
      </c>
      <c r="G32" s="11"/>
    </row>
    <row r="33" spans="1:7" s="12" customFormat="1" ht="15.6" customHeight="1">
      <c r="A33" s="41" t="s">
        <v>79</v>
      </c>
      <c r="B33" s="34">
        <v>0</v>
      </c>
      <c r="C33" s="34">
        <v>0</v>
      </c>
      <c r="D33" s="47">
        <v>0.29499999999999998</v>
      </c>
      <c r="E33" s="81">
        <v>0</v>
      </c>
      <c r="F33" s="33">
        <v>0</v>
      </c>
      <c r="G33" s="11"/>
    </row>
    <row r="34" spans="1:7" s="11" customFormat="1" ht="49.9" customHeight="1">
      <c r="A34" s="41" t="s">
        <v>36</v>
      </c>
      <c r="B34" s="34">
        <v>1200</v>
      </c>
      <c r="C34" s="34">
        <v>110</v>
      </c>
      <c r="D34" s="34">
        <v>22.504999999999999</v>
      </c>
      <c r="E34" s="81">
        <f t="shared" si="0"/>
        <v>1.8754166666666665</v>
      </c>
      <c r="F34" s="33">
        <f t="shared" si="1"/>
        <v>20.459090909090907</v>
      </c>
    </row>
    <row r="35" spans="1:7" s="11" customFormat="1" ht="63.6" customHeight="1">
      <c r="A35" s="76" t="s">
        <v>71</v>
      </c>
      <c r="B35" s="34">
        <v>220</v>
      </c>
      <c r="C35" s="34">
        <v>55</v>
      </c>
      <c r="D35" s="34">
        <v>60.277999999999999</v>
      </c>
      <c r="E35" s="81">
        <f t="shared" si="0"/>
        <v>27.399090909090905</v>
      </c>
      <c r="F35" s="33">
        <f t="shared" si="1"/>
        <v>109.59636363636362</v>
      </c>
    </row>
    <row r="36" spans="1:7" s="11" customFormat="1" ht="31.5">
      <c r="A36" s="41" t="s">
        <v>37</v>
      </c>
      <c r="B36" s="34">
        <v>4240</v>
      </c>
      <c r="C36" s="34">
        <v>1460</v>
      </c>
      <c r="D36" s="34">
        <v>1451.8879999999999</v>
      </c>
      <c r="E36" s="81">
        <f t="shared" si="0"/>
        <v>34.242641509433966</v>
      </c>
      <c r="F36" s="33">
        <f t="shared" si="1"/>
        <v>99.444383561643832</v>
      </c>
    </row>
    <row r="37" spans="1:7" s="11" customFormat="1" ht="51" customHeight="1">
      <c r="A37" s="41" t="s">
        <v>75</v>
      </c>
      <c r="B37" s="34">
        <v>3000</v>
      </c>
      <c r="C37" s="34">
        <v>0</v>
      </c>
      <c r="D37" s="34">
        <v>0</v>
      </c>
      <c r="E37" s="81">
        <f t="shared" si="0"/>
        <v>0</v>
      </c>
      <c r="F37" s="33">
        <v>0</v>
      </c>
    </row>
    <row r="38" spans="1:7" s="11" customFormat="1" ht="17.100000000000001" customHeight="1">
      <c r="A38" s="41" t="s">
        <v>76</v>
      </c>
      <c r="B38" s="34">
        <v>2100</v>
      </c>
      <c r="C38" s="34">
        <v>0</v>
      </c>
      <c r="D38" s="34">
        <v>0</v>
      </c>
      <c r="E38" s="81">
        <f t="shared" si="0"/>
        <v>0</v>
      </c>
      <c r="F38" s="33">
        <v>0</v>
      </c>
    </row>
    <row r="39" spans="1:7" s="7" customFormat="1" ht="15.75">
      <c r="A39" s="58" t="s">
        <v>38</v>
      </c>
      <c r="B39" s="44">
        <f>SUM(B32:B38)</f>
        <v>11465</v>
      </c>
      <c r="C39" s="44">
        <f>SUM(C32:C38)</f>
        <v>1935</v>
      </c>
      <c r="D39" s="44">
        <f>SUM(D32:D38)</f>
        <v>1776.9989999999998</v>
      </c>
      <c r="E39" s="82">
        <f t="shared" si="0"/>
        <v>15.499337112952464</v>
      </c>
      <c r="F39" s="62">
        <f t="shared" si="1"/>
        <v>91.834573643410849</v>
      </c>
    </row>
    <row r="40" spans="1:7" s="89" customFormat="1" ht="16.5" customHeight="1">
      <c r="A40" s="58" t="s">
        <v>39</v>
      </c>
      <c r="B40" s="44">
        <f>B30+B39</f>
        <v>3944805.3190000001</v>
      </c>
      <c r="C40" s="44">
        <f>C30+C39</f>
        <v>1285628.2009999999</v>
      </c>
      <c r="D40" s="44">
        <f>D30+D39</f>
        <v>1016178.2159999999</v>
      </c>
      <c r="E40" s="61">
        <f t="shared" si="0"/>
        <v>25.759907874429626</v>
      </c>
      <c r="F40" s="62">
        <f>D40/C40*100</f>
        <v>79.041375664409529</v>
      </c>
    </row>
    <row r="41" spans="1:7" s="60" customFormat="1" ht="32.1" customHeight="1">
      <c r="A41" s="102" t="s">
        <v>44</v>
      </c>
      <c r="B41" s="103">
        <v>3730</v>
      </c>
      <c r="C41" s="103">
        <v>932.5</v>
      </c>
      <c r="D41" s="30">
        <v>908.57100000000003</v>
      </c>
      <c r="E41" s="104">
        <f t="shared" si="0"/>
        <v>24.358471849865953</v>
      </c>
      <c r="F41" s="83">
        <f t="shared" si="1"/>
        <v>97.433887399463813</v>
      </c>
    </row>
    <row r="42" spans="1:7" ht="13.5" customHeight="1">
      <c r="A42" s="88" t="s">
        <v>40</v>
      </c>
      <c r="B42" s="44">
        <f>B40+B41</f>
        <v>3948535.3190000001</v>
      </c>
      <c r="C42" s="44">
        <f>C40+C41</f>
        <v>1286560.7009999999</v>
      </c>
      <c r="D42" s="44">
        <f>D40+D41</f>
        <v>1017086.7869999999</v>
      </c>
      <c r="E42" s="91">
        <f t="shared" si="0"/>
        <v>25.758584002170853</v>
      </c>
      <c r="F42" s="92">
        <f>D42/C42*100</f>
        <v>79.054706568407767</v>
      </c>
    </row>
    <row r="44" spans="1:7">
      <c r="A44" s="13"/>
      <c r="B44" s="14"/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110" zoomScaleNormal="110" workbookViewId="0">
      <selection activeCell="A7" sqref="A7"/>
    </sheetView>
  </sheetViews>
  <sheetFormatPr defaultColWidth="8.7109375" defaultRowHeight="12.75"/>
  <cols>
    <col min="1" max="1" width="66.5703125" style="1" customWidth="1"/>
    <col min="2" max="2" width="15.7109375" style="1" customWidth="1"/>
    <col min="3" max="3" width="13.5703125" style="5" customWidth="1"/>
    <col min="4" max="4" width="14.42578125" style="1" customWidth="1"/>
    <col min="5" max="5" width="9.28515625" style="1" customWidth="1"/>
    <col min="6" max="6" width="10.7109375" style="4" customWidth="1"/>
    <col min="7" max="7" width="10.5703125" style="1" customWidth="1"/>
    <col min="8" max="8" width="10.42578125" style="1" customWidth="1"/>
    <col min="9" max="16384" width="8.7109375" style="1"/>
  </cols>
  <sheetData>
    <row r="1" spans="1:6" ht="37.5" customHeight="1">
      <c r="A1" s="105" t="s">
        <v>91</v>
      </c>
      <c r="B1" s="105"/>
      <c r="C1" s="105"/>
      <c r="D1" s="105"/>
      <c r="E1" s="105"/>
      <c r="F1" s="105"/>
    </row>
    <row r="2" spans="1:6" ht="16.5" customHeight="1">
      <c r="A2" s="19"/>
      <c r="B2" s="19"/>
      <c r="C2" s="20"/>
      <c r="D2" s="21"/>
      <c r="E2" s="21"/>
      <c r="F2" s="22"/>
    </row>
    <row r="3" spans="1:6" ht="94.15" customHeight="1">
      <c r="A3" s="87" t="s">
        <v>7</v>
      </c>
      <c r="B3" s="51" t="s">
        <v>74</v>
      </c>
      <c r="C3" s="52" t="s">
        <v>86</v>
      </c>
      <c r="D3" s="87" t="s">
        <v>87</v>
      </c>
      <c r="E3" s="55" t="s">
        <v>48</v>
      </c>
      <c r="F3" s="55" t="s">
        <v>49</v>
      </c>
    </row>
    <row r="4" spans="1:6" ht="0.75" hidden="1" customHeight="1">
      <c r="A4" s="87"/>
      <c r="B4" s="51"/>
      <c r="C4" s="52"/>
      <c r="D4" s="87"/>
      <c r="E4" s="55"/>
      <c r="F4" s="55"/>
    </row>
    <row r="5" spans="1:6" ht="14.1" customHeight="1">
      <c r="A5" s="23" t="s">
        <v>6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2177943.1</v>
      </c>
      <c r="C6" s="29">
        <v>656929.4</v>
      </c>
      <c r="D6" s="31">
        <v>489291.71500000003</v>
      </c>
      <c r="E6" s="32">
        <f>D6/B6*100</f>
        <v>22.46577125912977</v>
      </c>
      <c r="F6" s="33">
        <f>D6/C6*100</f>
        <v>74.481628467229513</v>
      </c>
    </row>
    <row r="7" spans="1:6" ht="15.75">
      <c r="A7" s="63" t="s">
        <v>1</v>
      </c>
      <c r="B7" s="34">
        <v>950</v>
      </c>
      <c r="C7" s="30">
        <v>647.70000000000005</v>
      </c>
      <c r="D7" s="31">
        <v>682.33500000000004</v>
      </c>
      <c r="E7" s="32">
        <f>D7/B7*100</f>
        <v>71.824736842105267</v>
      </c>
      <c r="F7" s="33">
        <f>D7/C7*100</f>
        <v>105.34738304770728</v>
      </c>
    </row>
    <row r="8" spans="1:6" ht="15.75">
      <c r="A8" s="64" t="s">
        <v>57</v>
      </c>
      <c r="B8" s="34">
        <v>209000</v>
      </c>
      <c r="C8" s="34">
        <v>63770.400000000001</v>
      </c>
      <c r="D8" s="31">
        <v>47632.932999999997</v>
      </c>
      <c r="E8" s="32">
        <f t="shared" ref="E8:E42" si="0">D8/B8*100</f>
        <v>22.790877033492819</v>
      </c>
      <c r="F8" s="33">
        <f>D8/C8*100</f>
        <v>74.694424058810981</v>
      </c>
    </row>
    <row r="9" spans="1:6" s="3" customFormat="1" ht="15.75">
      <c r="A9" s="63" t="s">
        <v>42</v>
      </c>
      <c r="B9" s="35">
        <f>B10+B14+B15</f>
        <v>784830</v>
      </c>
      <c r="C9" s="35">
        <f>C10+C14+C15</f>
        <v>261013.90000000002</v>
      </c>
      <c r="D9" s="35">
        <f>D10+D14+D15</f>
        <v>203009.32199999999</v>
      </c>
      <c r="E9" s="32">
        <f t="shared" si="0"/>
        <v>25.866661824853786</v>
      </c>
      <c r="F9" s="33">
        <f t="shared" ref="F9:F41" si="1">D9/C9*100</f>
        <v>77.777207267505659</v>
      </c>
    </row>
    <row r="10" spans="1:6" s="10" customFormat="1" ht="15.75">
      <c r="A10" s="65" t="s">
        <v>45</v>
      </c>
      <c r="B10" s="37">
        <f>SUM(B11:B13)</f>
        <v>357130</v>
      </c>
      <c r="C10" s="38">
        <f>SUM(C11:C13)</f>
        <v>117896.8</v>
      </c>
      <c r="D10" s="38">
        <f>SUM(D11:D13)</f>
        <v>89853.357999999993</v>
      </c>
      <c r="E10" s="32">
        <f t="shared" si="0"/>
        <v>25.1598459944558</v>
      </c>
      <c r="F10" s="33">
        <f t="shared" si="1"/>
        <v>76.213568137557587</v>
      </c>
    </row>
    <row r="11" spans="1:6" s="10" customFormat="1" ht="31.5">
      <c r="A11" s="66" t="s">
        <v>16</v>
      </c>
      <c r="B11" s="37">
        <v>40630</v>
      </c>
      <c r="C11" s="37">
        <v>15919.5</v>
      </c>
      <c r="D11" s="39">
        <v>10167.287</v>
      </c>
      <c r="E11" s="32">
        <f t="shared" si="0"/>
        <v>25.024088112232342</v>
      </c>
      <c r="F11" s="33">
        <f t="shared" si="1"/>
        <v>63.866873959609279</v>
      </c>
    </row>
    <row r="12" spans="1:6" s="10" customFormat="1" ht="15.75">
      <c r="A12" s="67" t="s">
        <v>54</v>
      </c>
      <c r="B12" s="37">
        <v>313400</v>
      </c>
      <c r="C12" s="37">
        <v>100694</v>
      </c>
      <c r="D12" s="39">
        <v>78726.3</v>
      </c>
      <c r="E12" s="32">
        <f t="shared" si="0"/>
        <v>25.120070197830252</v>
      </c>
      <c r="F12" s="33">
        <f t="shared" si="1"/>
        <v>78.183705086698325</v>
      </c>
    </row>
    <row r="13" spans="1:6" s="10" customFormat="1" ht="15.75">
      <c r="A13" s="65" t="s">
        <v>13</v>
      </c>
      <c r="B13" s="37">
        <v>3100</v>
      </c>
      <c r="C13" s="37">
        <v>1283.3</v>
      </c>
      <c r="D13" s="59">
        <v>959.77099999999996</v>
      </c>
      <c r="E13" s="32">
        <f t="shared" si="0"/>
        <v>30.960354838709677</v>
      </c>
      <c r="F13" s="33">
        <f t="shared" si="1"/>
        <v>74.789293228395536</v>
      </c>
    </row>
    <row r="14" spans="1:6" s="10" customFormat="1" ht="15.75">
      <c r="A14" s="68" t="s">
        <v>2</v>
      </c>
      <c r="B14" s="37">
        <v>1650</v>
      </c>
      <c r="C14" s="37">
        <v>461.4</v>
      </c>
      <c r="D14" s="39">
        <v>571.96299999999997</v>
      </c>
      <c r="E14" s="32">
        <f t="shared" si="0"/>
        <v>34.664424242424239</v>
      </c>
      <c r="F14" s="33" t="s">
        <v>88</v>
      </c>
    </row>
    <row r="15" spans="1:6" s="10" customFormat="1" ht="15.75">
      <c r="A15" s="68" t="s">
        <v>65</v>
      </c>
      <c r="B15" s="37">
        <v>426050</v>
      </c>
      <c r="C15" s="37">
        <v>142655.70000000001</v>
      </c>
      <c r="D15" s="39">
        <v>112584.001</v>
      </c>
      <c r="E15" s="32">
        <f t="shared" si="0"/>
        <v>26.425067715056922</v>
      </c>
      <c r="F15" s="33">
        <f t="shared" si="1"/>
        <v>78.920085913146124</v>
      </c>
    </row>
    <row r="16" spans="1:6" ht="18" customHeight="1">
      <c r="A16" s="64" t="s">
        <v>8</v>
      </c>
      <c r="B16" s="34">
        <v>450</v>
      </c>
      <c r="C16" s="34">
        <v>157.4</v>
      </c>
      <c r="D16" s="29">
        <v>1477.569</v>
      </c>
      <c r="E16" s="32" t="s">
        <v>89</v>
      </c>
      <c r="F16" s="33" t="s">
        <v>90</v>
      </c>
    </row>
    <row r="17" spans="1:7" ht="19.149999999999999" customHeight="1">
      <c r="A17" s="69" t="s">
        <v>53</v>
      </c>
      <c r="B17" s="34">
        <v>25140</v>
      </c>
      <c r="C17" s="34">
        <v>7764</v>
      </c>
      <c r="D17" s="31">
        <v>5428.4279999999999</v>
      </c>
      <c r="E17" s="32">
        <f t="shared" si="0"/>
        <v>21.592792362768495</v>
      </c>
      <c r="F17" s="83">
        <f t="shared" si="1"/>
        <v>69.917928902627509</v>
      </c>
    </row>
    <row r="18" spans="1:7" ht="48" customHeight="1">
      <c r="A18" s="69" t="s">
        <v>17</v>
      </c>
      <c r="B18" s="34">
        <v>11000</v>
      </c>
      <c r="C18" s="34">
        <v>3546.1</v>
      </c>
      <c r="D18" s="31">
        <v>1719.8320000000001</v>
      </c>
      <c r="E18" s="32">
        <f t="shared" si="0"/>
        <v>15.634836363636365</v>
      </c>
      <c r="F18" s="33">
        <f t="shared" si="1"/>
        <v>48.499252700149462</v>
      </c>
    </row>
    <row r="19" spans="1:7" ht="15" customHeight="1">
      <c r="A19" s="69" t="s">
        <v>3</v>
      </c>
      <c r="B19" s="34">
        <v>540</v>
      </c>
      <c r="C19" s="34">
        <v>167.2</v>
      </c>
      <c r="D19" s="31">
        <v>100.629</v>
      </c>
      <c r="E19" s="32">
        <f t="shared" si="0"/>
        <v>18.635000000000002</v>
      </c>
      <c r="F19" s="33">
        <f t="shared" si="1"/>
        <v>60.1848086124402</v>
      </c>
    </row>
    <row r="20" spans="1:7" ht="15.75">
      <c r="A20" s="70" t="s">
        <v>14</v>
      </c>
      <c r="B20" s="34">
        <v>9647</v>
      </c>
      <c r="C20" s="34">
        <v>2547.46</v>
      </c>
      <c r="D20" s="29">
        <v>3049.4560000000001</v>
      </c>
      <c r="E20" s="32">
        <f t="shared" si="0"/>
        <v>31.610407380532806</v>
      </c>
      <c r="F20" s="33" t="s">
        <v>88</v>
      </c>
    </row>
    <row r="21" spans="1:7" s="2" customFormat="1" ht="16.350000000000001" customHeight="1">
      <c r="A21" s="71" t="s">
        <v>9</v>
      </c>
      <c r="B21" s="44">
        <f>B6+B7+B8+B9+B16+B17+B18+B19+B20</f>
        <v>3219500.1</v>
      </c>
      <c r="C21" s="44">
        <f>C6+C7+C8+C9+C16+C17+C18+C19+C20</f>
        <v>996543.55999999994</v>
      </c>
      <c r="D21" s="44">
        <f>D6+D7+D8+D9+D16+D17+D18+D19+D20</f>
        <v>752392.21899999992</v>
      </c>
      <c r="E21" s="61">
        <f t="shared" si="0"/>
        <v>23.369846113687025</v>
      </c>
      <c r="F21" s="84">
        <f t="shared" si="1"/>
        <v>75.500183755138607</v>
      </c>
    </row>
    <row r="22" spans="1:7" s="2" customFormat="1" ht="15.75">
      <c r="A22" s="70" t="s">
        <v>46</v>
      </c>
      <c r="B22" s="34">
        <f>SUM(B23:B29)</f>
        <v>713840.21900000004</v>
      </c>
      <c r="C22" s="34">
        <f>SUM(C23:C29)</f>
        <v>287149.64099999995</v>
      </c>
      <c r="D22" s="34">
        <f>SUM(D23:D29)</f>
        <v>262008.99799999996</v>
      </c>
      <c r="E22" s="32">
        <f t="shared" si="0"/>
        <v>36.704151857265963</v>
      </c>
      <c r="F22" s="33">
        <f t="shared" si="1"/>
        <v>91.244759034889412</v>
      </c>
    </row>
    <row r="23" spans="1:7" s="2" customFormat="1" ht="33.6" customHeight="1">
      <c r="A23" s="72" t="s">
        <v>4</v>
      </c>
      <c r="B23" s="96">
        <v>588794.9</v>
      </c>
      <c r="C23" s="96">
        <v>172256.8</v>
      </c>
      <c r="D23" s="93">
        <v>149163.20000000001</v>
      </c>
      <c r="E23" s="94">
        <f t="shared" si="0"/>
        <v>25.333643345076528</v>
      </c>
      <c r="F23" s="97">
        <f t="shared" si="1"/>
        <v>86.593504581531775</v>
      </c>
    </row>
    <row r="24" spans="1:7" s="2" customFormat="1" ht="32.1" customHeight="1">
      <c r="A24" s="72" t="s">
        <v>61</v>
      </c>
      <c r="B24" s="96">
        <v>96820.4</v>
      </c>
      <c r="C24" s="96">
        <v>96820.4</v>
      </c>
      <c r="D24" s="93">
        <v>96820.4</v>
      </c>
      <c r="E24" s="94">
        <f t="shared" si="0"/>
        <v>100</v>
      </c>
      <c r="F24" s="97">
        <f t="shared" si="1"/>
        <v>100</v>
      </c>
      <c r="G24" s="16"/>
    </row>
    <row r="25" spans="1:7" s="2" customFormat="1" ht="47.25">
      <c r="A25" s="73" t="s">
        <v>69</v>
      </c>
      <c r="B25" s="98">
        <v>4945.4830000000002</v>
      </c>
      <c r="C25" s="98">
        <v>1473.752</v>
      </c>
      <c r="D25" s="93">
        <v>1088.8219999999999</v>
      </c>
      <c r="E25" s="94">
        <f t="shared" si="0"/>
        <v>22.016494647742189</v>
      </c>
      <c r="F25" s="97">
        <f t="shared" si="1"/>
        <v>73.880951476232099</v>
      </c>
    </row>
    <row r="26" spans="1:7" s="2" customFormat="1" ht="66" customHeight="1">
      <c r="A26" s="78" t="s">
        <v>67</v>
      </c>
      <c r="B26" s="98">
        <v>1791.576</v>
      </c>
      <c r="C26" s="98">
        <v>1315.48</v>
      </c>
      <c r="D26" s="93">
        <v>981.31799999999998</v>
      </c>
      <c r="E26" s="94">
        <f t="shared" si="0"/>
        <v>54.774009028922023</v>
      </c>
      <c r="F26" s="95">
        <f t="shared" si="1"/>
        <v>74.597713382187493</v>
      </c>
    </row>
    <row r="27" spans="1:7" s="2" customFormat="1" ht="47.1" customHeight="1">
      <c r="A27" s="73" t="s">
        <v>62</v>
      </c>
      <c r="B27" s="99">
        <v>11438</v>
      </c>
      <c r="C27" s="99">
        <v>11438</v>
      </c>
      <c r="D27" s="93">
        <v>11437.743</v>
      </c>
      <c r="E27" s="94">
        <f t="shared" si="0"/>
        <v>99.997753103689462</v>
      </c>
      <c r="F27" s="95">
        <f t="shared" si="1"/>
        <v>99.997753103689462</v>
      </c>
      <c r="G27" s="85"/>
    </row>
    <row r="28" spans="1:7" s="2" customFormat="1" ht="47.1" customHeight="1">
      <c r="A28" s="73" t="s">
        <v>82</v>
      </c>
      <c r="B28" s="99">
        <v>395.9</v>
      </c>
      <c r="C28" s="99">
        <v>395.9</v>
      </c>
      <c r="D28" s="93">
        <v>141.30000000000001</v>
      </c>
      <c r="E28" s="94">
        <f t="shared" si="0"/>
        <v>35.690831017933824</v>
      </c>
      <c r="F28" s="95">
        <f t="shared" si="1"/>
        <v>35.690831017933824</v>
      </c>
      <c r="G28" s="85"/>
    </row>
    <row r="29" spans="1:7" ht="15.75">
      <c r="A29" s="74" t="s">
        <v>63</v>
      </c>
      <c r="B29" s="99">
        <v>9653.9599999999991</v>
      </c>
      <c r="C29" s="99">
        <v>3449.3090000000002</v>
      </c>
      <c r="D29" s="93">
        <v>2376.2150000000001</v>
      </c>
      <c r="E29" s="94">
        <f>D29/B29*100</f>
        <v>24.613889015492092</v>
      </c>
      <c r="F29" s="95">
        <f>D29/C29*100</f>
        <v>68.889594988445509</v>
      </c>
    </row>
    <row r="30" spans="1:7" s="8" customFormat="1" ht="21.75" customHeight="1">
      <c r="A30" s="75" t="s">
        <v>10</v>
      </c>
      <c r="B30" s="44">
        <f>B21+B22</f>
        <v>3933340.3190000001</v>
      </c>
      <c r="C30" s="45">
        <f>C21+C22</f>
        <v>1283693.2009999999</v>
      </c>
      <c r="D30" s="46">
        <f>D21+D22</f>
        <v>1014401.2169999999</v>
      </c>
      <c r="E30" s="61">
        <f t="shared" si="0"/>
        <v>25.78981564600284</v>
      </c>
      <c r="F30" s="62">
        <f t="shared" si="1"/>
        <v>79.022091587754701</v>
      </c>
    </row>
    <row r="31" spans="1:7" s="15" customFormat="1" ht="23.85" customHeight="1">
      <c r="A31" s="75" t="s">
        <v>11</v>
      </c>
      <c r="B31" s="34"/>
      <c r="C31" s="45"/>
      <c r="D31" s="47"/>
      <c r="E31" s="32"/>
      <c r="F31" s="62"/>
    </row>
    <row r="32" spans="1:7" s="18" customFormat="1" ht="16.149999999999999" customHeight="1">
      <c r="A32" s="69" t="s">
        <v>58</v>
      </c>
      <c r="B32" s="34">
        <v>705</v>
      </c>
      <c r="C32" s="34">
        <v>310</v>
      </c>
      <c r="D32" s="47">
        <v>242.03299999999999</v>
      </c>
      <c r="E32" s="81">
        <f t="shared" si="0"/>
        <v>34.3309219858156</v>
      </c>
      <c r="F32" s="33">
        <f t="shared" si="1"/>
        <v>78.075161290322583</v>
      </c>
    </row>
    <row r="33" spans="1:6" s="18" customFormat="1" ht="16.149999999999999" customHeight="1">
      <c r="A33" s="69" t="s">
        <v>80</v>
      </c>
      <c r="B33" s="34">
        <v>0</v>
      </c>
      <c r="C33" s="34">
        <v>0</v>
      </c>
      <c r="D33" s="47">
        <v>0.29499999999999998</v>
      </c>
      <c r="E33" s="81">
        <v>0</v>
      </c>
      <c r="F33" s="33">
        <v>0</v>
      </c>
    </row>
    <row r="34" spans="1:6" ht="49.15" customHeight="1">
      <c r="A34" s="69" t="s">
        <v>15</v>
      </c>
      <c r="B34" s="34">
        <v>1200</v>
      </c>
      <c r="C34" s="34">
        <v>110</v>
      </c>
      <c r="D34" s="34">
        <v>22.504999999999999</v>
      </c>
      <c r="E34" s="81">
        <f t="shared" si="0"/>
        <v>1.8754166666666665</v>
      </c>
      <c r="F34" s="33">
        <f t="shared" si="1"/>
        <v>20.459090909090907</v>
      </c>
    </row>
    <row r="35" spans="1:6" ht="50.1" customHeight="1">
      <c r="A35" s="69" t="s">
        <v>72</v>
      </c>
      <c r="B35" s="34">
        <v>220</v>
      </c>
      <c r="C35" s="34">
        <v>55</v>
      </c>
      <c r="D35" s="34">
        <v>60.277999999999999</v>
      </c>
      <c r="E35" s="81">
        <f t="shared" si="0"/>
        <v>27.399090909090905</v>
      </c>
      <c r="F35" s="33">
        <f t="shared" si="1"/>
        <v>109.59636363636362</v>
      </c>
    </row>
    <row r="36" spans="1:6" ht="34.5" customHeight="1">
      <c r="A36" s="69" t="s">
        <v>5</v>
      </c>
      <c r="B36" s="34">
        <v>4240</v>
      </c>
      <c r="C36" s="34">
        <v>1460</v>
      </c>
      <c r="D36" s="34">
        <v>1451.8879999999999</v>
      </c>
      <c r="E36" s="81">
        <f t="shared" si="0"/>
        <v>34.242641509433966</v>
      </c>
      <c r="F36" s="33">
        <f t="shared" si="1"/>
        <v>99.444383561643832</v>
      </c>
    </row>
    <row r="37" spans="1:6" ht="49.15" customHeight="1">
      <c r="A37" s="76" t="s">
        <v>77</v>
      </c>
      <c r="B37" s="34">
        <v>3000</v>
      </c>
      <c r="C37" s="34">
        <v>0</v>
      </c>
      <c r="D37" s="34">
        <v>0</v>
      </c>
      <c r="E37" s="81">
        <f t="shared" si="0"/>
        <v>0</v>
      </c>
      <c r="F37" s="33">
        <v>0</v>
      </c>
    </row>
    <row r="38" spans="1:6" ht="16.5" customHeight="1">
      <c r="A38" s="69" t="s">
        <v>78</v>
      </c>
      <c r="B38" s="34">
        <v>2100</v>
      </c>
      <c r="C38" s="34">
        <v>0</v>
      </c>
      <c r="D38" s="34">
        <v>0</v>
      </c>
      <c r="E38" s="81">
        <f t="shared" si="0"/>
        <v>0</v>
      </c>
      <c r="F38" s="33">
        <v>0</v>
      </c>
    </row>
    <row r="39" spans="1:6" s="18" customFormat="1" ht="16.350000000000001" customHeight="1">
      <c r="A39" s="75" t="s">
        <v>83</v>
      </c>
      <c r="B39" s="44">
        <f>SUM(B32:B38)</f>
        <v>11465</v>
      </c>
      <c r="C39" s="44">
        <f>SUM(C32:C38)</f>
        <v>1935</v>
      </c>
      <c r="D39" s="44">
        <f>SUM(D32:D38)</f>
        <v>1776.9989999999998</v>
      </c>
      <c r="E39" s="82">
        <f t="shared" si="0"/>
        <v>15.499337112952464</v>
      </c>
      <c r="F39" s="62">
        <f t="shared" si="1"/>
        <v>91.834573643410849</v>
      </c>
    </row>
    <row r="40" spans="1:6" s="90" customFormat="1" ht="17.850000000000001" customHeight="1">
      <c r="A40" s="58" t="s">
        <v>70</v>
      </c>
      <c r="B40" s="44">
        <f>B30+B39</f>
        <v>3944805.3190000001</v>
      </c>
      <c r="C40" s="44">
        <f>C30+C39</f>
        <v>1285628.2009999999</v>
      </c>
      <c r="D40" s="44">
        <f>D30+D39</f>
        <v>1016178.2159999999</v>
      </c>
      <c r="E40" s="61">
        <f t="shared" si="0"/>
        <v>25.759907874429626</v>
      </c>
      <c r="F40" s="62">
        <f>D40/C40*100</f>
        <v>79.041375664409529</v>
      </c>
    </row>
    <row r="41" spans="1:6" s="101" customFormat="1" ht="31.5">
      <c r="A41" s="100" t="s">
        <v>55</v>
      </c>
      <c r="B41" s="103">
        <v>3730</v>
      </c>
      <c r="C41" s="103">
        <v>932.5</v>
      </c>
      <c r="D41" s="30">
        <v>908.57100000000003</v>
      </c>
      <c r="E41" s="104">
        <f t="shared" si="0"/>
        <v>24.358471849865953</v>
      </c>
      <c r="F41" s="83">
        <f t="shared" si="1"/>
        <v>97.433887399463813</v>
      </c>
    </row>
    <row r="42" spans="1:6" ht="22.15" customHeight="1">
      <c r="A42" s="86" t="s">
        <v>12</v>
      </c>
      <c r="B42" s="44">
        <f>B40+B41</f>
        <v>3948535.3190000001</v>
      </c>
      <c r="C42" s="44">
        <f>C40+C41</f>
        <v>1286560.7009999999</v>
      </c>
      <c r="D42" s="44">
        <f>D40+D41</f>
        <v>1017086.7869999999</v>
      </c>
      <c r="E42" s="91">
        <f t="shared" si="0"/>
        <v>25.758584002170853</v>
      </c>
      <c r="F42" s="92">
        <f>D42/C42*100</f>
        <v>79.054706568407767</v>
      </c>
    </row>
  </sheetData>
  <mergeCells count="1">
    <mergeCell ref="A1:F1"/>
  </mergeCells>
  <phoneticPr fontId="1" type="noConversion"/>
  <pageMargins left="0.98425196850393704" right="0.51181102362204722" top="0.51181102362204722" bottom="0.51181102362204722" header="0.31496062992125984" footer="0.27559055118110237"/>
  <pageSetup paperSize="9" scale="63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</vt:lpstr>
      <vt:lpstr>Рус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2020-04-06T08:10:10Z</cp:lastPrinted>
  <dcterms:created xsi:type="dcterms:W3CDTF">2004-07-02T06:40:36Z</dcterms:created>
  <dcterms:modified xsi:type="dcterms:W3CDTF">2020-04-07T05:46:39Z</dcterms:modified>
</cp:coreProperties>
</file>