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0" windowHeight="11010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<sst xmlns="http://schemas.openxmlformats.org/spreadsheetml/2006/main" count="66" uniqueCount="62">
  <si>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</si>
  <si>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</si>
  <si>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</si>
  <si>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</si>
  <si>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</si>
  <si>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</si>
  <si>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</si>
  <si>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</si>
  <si>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</si>
  <si>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</si>
  <si>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</si>
  <si>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</si>
  <si>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</si>
  <si>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</si>
  <si>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</si>
  <si>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</si>
  <si>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</si>
  <si>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</si>
  <si>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</si>
  <si>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</si>
  <si>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</si>
  <si>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</si>
  <si>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</si>
  <si>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</si>
  <si>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</si>
  <si>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</si>
  <si>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</si>
  <si>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</si>
  <si>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</si>
  <si>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</si>
  <si>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</si>
  <si>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</si>
  <si>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</si>
  <si>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</si>
  <si>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 xml:space="preserve">     3) Єдиний податок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</si>
  <si>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</si>
  <si>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Надходження від орендної плати за користування цілісним майновим комплексом та іншим державним майном</t>
  </si>
  <si>
    <t>Кошти від продажу землі</t>
  </si>
  <si>
    <t>Збір за забруднення навколишнього природного середовища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</si>
  <si>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</si>
  <si>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</si>
  <si>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державного бюджету місцевих бюджетам на здійснення заходів щодо соціально-економічного розвитку окремих територій</t>
  </si>
  <si>
    <t>Субвенція з державного бюджету місцевим бюджетам на реалізацію інфраструктурних проектів та розвиток об'єктів соціально-культурної сфери</t>
  </si>
  <si>
    <t>Плата за гарантії, надані Верховною Радою Автономної Республіки Крим, міськими та обласними радам</t>
  </si>
  <si>
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</si>
  <si>
    <t xml:space="preserve">Всього доходів спеціального фонду (без трансфертів) 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</si>
  <si>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</si>
  <si>
    <t xml:space="preserve">Всього доходів спеціального фонду </t>
  </si>
  <si>
    <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i/>
        <u val="single"/>
        <sz val="12"/>
        <color indexed="18"/>
        <rFont val="Times New Roman"/>
        <family val="1"/>
      </rPr>
      <t>абзацами 5 - 8</t>
    </r>
    <r>
      <rPr>
        <i/>
        <sz val="12"/>
        <color indexed="63"/>
        <rFont val="Times New Roman"/>
        <family val="1"/>
      </rPr>
      <t> пункту 1 статті 10</t>
    </r>
    <r>
      <rPr>
        <i/>
        <sz val="10"/>
        <color indexed="63"/>
        <rFont val="Times New Roman"/>
        <family val="1"/>
      </rPr>
      <t xml:space="preserve"> </t>
    </r>
    <r>
      <rPr>
        <i/>
        <sz val="12"/>
        <color indexed="63"/>
        <rFont val="Times New Roman"/>
        <family val="1"/>
      </rPr>
      <t>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</t>
    </r>
    <r>
      <rPr>
        <i/>
        <u val="single"/>
        <sz val="12"/>
        <color indexed="18"/>
        <rFont val="Times New Roman"/>
        <family val="1"/>
      </rPr>
      <t>пунктами 11 - 14</t>
    </r>
    <r>
      <rPr>
        <i/>
        <sz val="12"/>
        <color indexed="63"/>
        <rFont val="Times New Roman"/>
        <family val="1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</si>
  <si>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i/>
        <u val="single"/>
        <sz val="12"/>
        <color indexed="18"/>
        <rFont val="Times New Roman"/>
        <family val="1"/>
      </rPr>
      <t>пунктів 11 - 14</t>
    </r>
    <r>
      <rPr>
        <sz val="12"/>
        <color indexed="63"/>
        <rFont val="Times New Roman"/>
        <family val="1"/>
      </rPr>
      <t> </t>
    </r>
    <r>
      <rPr>
        <i/>
        <sz val="12"/>
        <color indexed="63"/>
        <rFont val="Times New Roman"/>
        <family val="1"/>
      </rPr>
      <t>частини другої статті 7 або учасниками бойових дій відповідно до </t>
    </r>
    <r>
      <rPr>
        <i/>
        <u val="single"/>
        <sz val="12"/>
        <color indexed="18"/>
        <rFont val="Times New Roman"/>
        <family val="1"/>
      </rPr>
      <t>пунктів 19 - 20</t>
    </r>
    <r>
      <rPr>
        <i/>
        <sz val="12"/>
        <color indexed="63"/>
        <rFont val="Times New Roman"/>
        <family val="1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</si>
  <si>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бюджету,</t>
  </si>
  <si>
    <t>у 1,4 р.б.</t>
  </si>
  <si>
    <t>Субвенція з державного бюджету місцевим бюджетам на реалізацію програми "Спроможна школа для кращих результатів"</t>
  </si>
  <si>
    <t>Щотижнева інформація про надходження до бюджету Миколаївської міської ТГ за  2021 рік
(без власних надходжень бюджетних установ)</t>
  </si>
  <si>
    <t>План на           січень - жовтень  з урахуванням змін, 
тис. грн.</t>
  </si>
  <si>
    <t>у 1,6 р.б.</t>
  </si>
  <si>
    <t>Надійшло           з 01 січня            по 18 жовтня             тис. грн.</t>
  </si>
  <si>
    <t>в 1,7р.б</t>
  </si>
  <si>
    <t>у 3,7 р.б</t>
  </si>
  <si>
    <t>у 4,3 р.б</t>
  </si>
  <si>
    <t>у 2,0 р.б</t>
  </si>
  <si>
    <t>у 2,1 р.б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</si>
</sst>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3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63"/>
      <name val="Times New Roman"/>
      <family val="1"/>
    </font>
    <font>
      <sz val="12"/>
      <color indexed="63"/>
      <name val="Times New Roman"/>
      <family val="1"/>
    </font>
    <font>
      <i/>
      <sz val="10"/>
      <color indexed="63"/>
      <name val="Times New Roman"/>
      <family val="1"/>
    </font>
    <font>
      <i/>
      <u val="single"/>
      <sz val="12"/>
      <color indexed="18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  <font>
      <i/>
      <sz val="12"/>
      <color rgb="FF333333"/>
      <name val="Times New Roman"/>
      <family val="1"/>
    </font>
    <font>
      <sz val="12"/>
      <color rgb="FF333333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175" fontId="9" fillId="0" borderId="10" xfId="0" applyNumberFormat="1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9" fillId="0" borderId="10" xfId="0" applyFont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50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9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 vertical="top"/>
    </xf>
    <xf numFmtId="0" fontId="5" fillId="0" borderId="0" xfId="0" applyFont="1" applyAlignment="1">
      <alignment vertical="top"/>
    </xf>
    <xf numFmtId="175" fontId="7" fillId="0" borderId="10" xfId="0" applyNumberFormat="1" applyFont="1" applyBorder="1" applyAlignment="1">
      <alignment vertical="top"/>
    </xf>
    <xf numFmtId="174" fontId="7" fillId="0" borderId="10" xfId="0" applyNumberFormat="1" applyFont="1" applyFill="1" applyBorder="1" applyAlignment="1">
      <alignment horizontal="right" vertical="top"/>
    </xf>
    <xf numFmtId="174" fontId="8" fillId="0" borderId="10" xfId="0" applyNumberFormat="1" applyFont="1" applyFill="1" applyBorder="1" applyAlignment="1">
      <alignment horizontal="right"/>
    </xf>
    <xf numFmtId="0" fontId="7" fillId="0" borderId="0" xfId="0" applyFont="1" applyFill="1" applyAlignment="1">
      <alignment/>
    </xf>
    <xf numFmtId="176" fontId="8" fillId="0" borderId="0" xfId="0" applyNumberFormat="1" applyFont="1" applyFill="1" applyAlignment="1">
      <alignment/>
    </xf>
    <xf numFmtId="175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4" fontId="8" fillId="0" borderId="0" xfId="0" applyNumberFormat="1" applyFont="1" applyFill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Fill="1" applyBorder="1" applyAlignment="1">
      <alignment horizontal="center" vertical="top" wrapText="1"/>
    </xf>
    <xf numFmtId="174" fontId="7" fillId="0" borderId="10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74" fontId="8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/>
    </xf>
    <xf numFmtId="9" fontId="9" fillId="0" borderId="10" xfId="55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vertical="top" wrapText="1"/>
    </xf>
    <xf numFmtId="175" fontId="9" fillId="0" borderId="10" xfId="0" applyNumberFormat="1" applyFont="1" applyFill="1" applyBorder="1" applyAlignment="1">
      <alignment vertical="top"/>
    </xf>
    <xf numFmtId="174" fontId="7" fillId="0" borderId="10" xfId="0" applyNumberFormat="1" applyFont="1" applyFill="1" applyBorder="1" applyAlignment="1">
      <alignment vertical="top"/>
    </xf>
    <xf numFmtId="174" fontId="8" fillId="0" borderId="10" xfId="0" applyNumberFormat="1" applyFont="1" applyFill="1" applyBorder="1" applyAlignment="1">
      <alignment horizontal="right" vertical="top"/>
    </xf>
    <xf numFmtId="0" fontId="9" fillId="0" borderId="10" xfId="0" applyFont="1" applyFill="1" applyBorder="1" applyAlignment="1">
      <alignment vertical="top" wrapText="1"/>
    </xf>
    <xf numFmtId="175" fontId="10" fillId="0" borderId="10" xfId="0" applyNumberFormat="1" applyFont="1" applyFill="1" applyBorder="1" applyAlignment="1">
      <alignment vertical="top"/>
    </xf>
    <xf numFmtId="0" fontId="8" fillId="0" borderId="10" xfId="0" applyFont="1" applyFill="1" applyBorder="1" applyAlignment="1">
      <alignment horizontal="left" wrapText="1"/>
    </xf>
    <xf numFmtId="0" fontId="51" fillId="0" borderId="10" xfId="0" applyFont="1" applyBorder="1" applyAlignment="1">
      <alignment wrapText="1"/>
    </xf>
    <xf numFmtId="174" fontId="8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52" fillId="0" borderId="10" xfId="0" applyFont="1" applyBorder="1" applyAlignment="1">
      <alignment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64.2539062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3.125" style="0" customWidth="1"/>
    <col min="7" max="7" width="12.625" style="0" customWidth="1"/>
  </cols>
  <sheetData>
    <row r="1" spans="1:7" ht="32.25" customHeight="1">
      <c r="A1" s="78" t="s">
        <v>53</v>
      </c>
      <c r="B1" s="78"/>
      <c r="C1" s="78"/>
      <c r="D1" s="78"/>
      <c r="E1" s="78"/>
      <c r="F1" s="78"/>
      <c r="G1" s="78"/>
    </row>
    <row r="2" spans="1:7" ht="17.25" customHeight="1">
      <c r="A2" s="46"/>
      <c r="B2" s="46"/>
      <c r="C2" s="47"/>
      <c r="D2" s="48"/>
      <c r="E2" s="48"/>
      <c r="F2" s="49"/>
      <c r="G2" s="50"/>
    </row>
    <row r="3" spans="1:7" ht="93.75" customHeight="1">
      <c r="A3" s="51" t="s">
        <v>0</v>
      </c>
      <c r="B3" s="52" t="s">
        <v>31</v>
      </c>
      <c r="C3" s="53" t="s">
        <v>54</v>
      </c>
      <c r="D3" s="54" t="s">
        <v>56</v>
      </c>
      <c r="E3" s="54" t="s">
        <v>33</v>
      </c>
      <c r="F3" s="55" t="s">
        <v>23</v>
      </c>
      <c r="G3" s="52" t="s">
        <v>24</v>
      </c>
    </row>
    <row r="4" spans="1:7" ht="49.5" customHeight="1" hidden="1">
      <c r="A4" s="51"/>
      <c r="B4" s="52"/>
      <c r="C4" s="53"/>
      <c r="D4" s="54"/>
      <c r="E4" s="54"/>
      <c r="F4" s="55"/>
      <c r="G4" s="52"/>
    </row>
    <row r="5" spans="1:7" ht="15" customHeight="1">
      <c r="A5" s="56" t="s">
        <v>1</v>
      </c>
      <c r="B5" s="56"/>
      <c r="C5" s="57"/>
      <c r="D5" s="58"/>
      <c r="E5" s="58"/>
      <c r="F5" s="59"/>
      <c r="G5" s="60"/>
    </row>
    <row r="6" spans="1:7" ht="17.25" customHeight="1">
      <c r="A6" s="61" t="s">
        <v>2</v>
      </c>
      <c r="B6" s="33">
        <v>2445100</v>
      </c>
      <c r="C6" s="33">
        <v>1957350</v>
      </c>
      <c r="D6" s="11">
        <v>1847268.049</v>
      </c>
      <c r="E6" s="11">
        <f>D6-C6</f>
        <v>-110081.95099999988</v>
      </c>
      <c r="F6" s="37">
        <f>D6/B6*100</f>
        <v>75.549795468488</v>
      </c>
      <c r="G6" s="45">
        <f>D6/C6*100</f>
        <v>94.37597001047335</v>
      </c>
    </row>
    <row r="7" spans="1:7" ht="15" customHeight="1">
      <c r="A7" s="62" t="s">
        <v>22</v>
      </c>
      <c r="B7" s="11">
        <v>1910</v>
      </c>
      <c r="C7" s="9">
        <v>1343.5</v>
      </c>
      <c r="D7" s="11">
        <v>1620.985</v>
      </c>
      <c r="E7" s="11">
        <f aca="true" t="shared" si="0" ref="E7:E52">D7-C7</f>
        <v>277.4849999999999</v>
      </c>
      <c r="F7" s="37">
        <f>D7/B7*100</f>
        <v>84.86832460732984</v>
      </c>
      <c r="G7" s="45">
        <f>D7/C7*100</f>
        <v>120.6538890956457</v>
      </c>
    </row>
    <row r="8" spans="1:7" ht="15.75">
      <c r="A8" s="23" t="s">
        <v>26</v>
      </c>
      <c r="B8" s="11">
        <v>220700</v>
      </c>
      <c r="C8" s="11">
        <v>182500</v>
      </c>
      <c r="D8" s="11">
        <v>170317.121</v>
      </c>
      <c r="E8" s="11">
        <f t="shared" si="0"/>
        <v>-12182.878999999986</v>
      </c>
      <c r="F8" s="37">
        <f aca="true" t="shared" si="1" ref="F8:F53">D8/B8*100</f>
        <v>77.1713280471228</v>
      </c>
      <c r="G8" s="45">
        <f>D8/C8*100</f>
        <v>93.3244498630137</v>
      </c>
    </row>
    <row r="9" spans="1:7" ht="15.75">
      <c r="A9" s="62" t="s">
        <v>19</v>
      </c>
      <c r="B9" s="11">
        <f>B10+B14+B15</f>
        <v>904740.5</v>
      </c>
      <c r="C9" s="11">
        <f>C10+C14+C15</f>
        <v>754821.5</v>
      </c>
      <c r="D9" s="11">
        <f>D10+D14+D15</f>
        <v>714897.8420000001</v>
      </c>
      <c r="E9" s="11">
        <f t="shared" si="0"/>
        <v>-39923.65799999994</v>
      </c>
      <c r="F9" s="37">
        <f t="shared" si="1"/>
        <v>79.01689401546632</v>
      </c>
      <c r="G9" s="45">
        <f aca="true" t="shared" si="2" ref="G9:G35">D9/C9*100</f>
        <v>94.71084779646579</v>
      </c>
    </row>
    <row r="10" spans="1:7" s="3" customFormat="1" ht="15" customHeight="1">
      <c r="A10" s="63" t="s">
        <v>3</v>
      </c>
      <c r="B10" s="12">
        <f>SUM(B11:B13)</f>
        <v>405550.5</v>
      </c>
      <c r="C10" s="64">
        <f>SUM(C11:C13)</f>
        <v>344519.5</v>
      </c>
      <c r="D10" s="64">
        <f>SUM(D11:D13)</f>
        <v>316358.51300000004</v>
      </c>
      <c r="E10" s="11">
        <f t="shared" si="0"/>
        <v>-28160.986999999965</v>
      </c>
      <c r="F10" s="37">
        <f t="shared" si="1"/>
        <v>78.00718110321651</v>
      </c>
      <c r="G10" s="45">
        <f t="shared" si="2"/>
        <v>91.82601071927715</v>
      </c>
    </row>
    <row r="11" spans="1:7" s="42" customFormat="1" ht="17.25" customHeight="1">
      <c r="A11" s="65" t="s">
        <v>20</v>
      </c>
      <c r="B11" s="66">
        <v>52425.5</v>
      </c>
      <c r="C11" s="66">
        <v>48609.5</v>
      </c>
      <c r="D11" s="70">
        <v>46608.933</v>
      </c>
      <c r="E11" s="41">
        <f t="shared" si="0"/>
        <v>-2000.5670000000027</v>
      </c>
      <c r="F11" s="67">
        <f t="shared" si="1"/>
        <v>88.90508054286559</v>
      </c>
      <c r="G11" s="68">
        <f t="shared" si="2"/>
        <v>95.88441148335201</v>
      </c>
    </row>
    <row r="12" spans="1:7" s="3" customFormat="1" ht="15" customHeight="1">
      <c r="A12" s="65" t="s">
        <v>4</v>
      </c>
      <c r="B12" s="12">
        <v>349425</v>
      </c>
      <c r="C12" s="12">
        <v>292745</v>
      </c>
      <c r="D12" s="11">
        <v>268287.329</v>
      </c>
      <c r="E12" s="11">
        <f t="shared" si="0"/>
        <v>-24457.670999999973</v>
      </c>
      <c r="F12" s="37">
        <f>D12/B12*100</f>
        <v>76.7796605852472</v>
      </c>
      <c r="G12" s="45">
        <f t="shared" si="2"/>
        <v>91.645400946216</v>
      </c>
    </row>
    <row r="13" spans="1:7" s="3" customFormat="1" ht="17.25" customHeight="1">
      <c r="A13" s="65" t="s">
        <v>5</v>
      </c>
      <c r="B13" s="12">
        <v>3700</v>
      </c>
      <c r="C13" s="12">
        <v>3165</v>
      </c>
      <c r="D13" s="11">
        <v>1462.251</v>
      </c>
      <c r="E13" s="11">
        <f t="shared" si="0"/>
        <v>-1702.749</v>
      </c>
      <c r="F13" s="37">
        <f t="shared" si="1"/>
        <v>39.5202972972973</v>
      </c>
      <c r="G13" s="45">
        <f t="shared" si="2"/>
        <v>46.200663507109</v>
      </c>
    </row>
    <row r="14" spans="1:7" s="3" customFormat="1" ht="15.75" customHeight="1">
      <c r="A14" s="69" t="s">
        <v>6</v>
      </c>
      <c r="B14" s="12">
        <v>1950</v>
      </c>
      <c r="C14" s="12">
        <v>1447</v>
      </c>
      <c r="D14" s="12">
        <v>2288.874</v>
      </c>
      <c r="E14" s="11">
        <f t="shared" si="0"/>
        <v>841.8739999999998</v>
      </c>
      <c r="F14" s="37">
        <f t="shared" si="1"/>
        <v>117.37815384615385</v>
      </c>
      <c r="G14" s="45" t="s">
        <v>55</v>
      </c>
    </row>
    <row r="15" spans="1:9" s="3" customFormat="1" ht="17.25" customHeight="1">
      <c r="A15" s="69" t="s">
        <v>34</v>
      </c>
      <c r="B15" s="12">
        <v>497240</v>
      </c>
      <c r="C15" s="12">
        <v>408855</v>
      </c>
      <c r="D15" s="12">
        <v>396250.455</v>
      </c>
      <c r="E15" s="11">
        <f t="shared" si="0"/>
        <v>-12604.544999999984</v>
      </c>
      <c r="F15" s="37">
        <f t="shared" si="1"/>
        <v>79.68997968787708</v>
      </c>
      <c r="G15" s="45">
        <f t="shared" si="2"/>
        <v>96.91711120079246</v>
      </c>
      <c r="I15" s="73"/>
    </row>
    <row r="16" spans="1:7" ht="17.25" customHeight="1">
      <c r="A16" s="23" t="s">
        <v>8</v>
      </c>
      <c r="B16" s="11">
        <v>2050</v>
      </c>
      <c r="C16" s="11">
        <v>1489.2</v>
      </c>
      <c r="D16" s="33">
        <v>2141.936</v>
      </c>
      <c r="E16" s="11">
        <f t="shared" si="0"/>
        <v>652.7360000000001</v>
      </c>
      <c r="F16" s="37">
        <f t="shared" si="1"/>
        <v>104.4846829268293</v>
      </c>
      <c r="G16" s="45" t="s">
        <v>51</v>
      </c>
    </row>
    <row r="17" spans="1:7" ht="16.5" customHeight="1">
      <c r="A17" s="23" t="s">
        <v>25</v>
      </c>
      <c r="B17" s="11">
        <v>21100</v>
      </c>
      <c r="C17" s="11">
        <v>17438.6</v>
      </c>
      <c r="D17" s="11">
        <v>16676.354</v>
      </c>
      <c r="E17" s="11">
        <f t="shared" si="0"/>
        <v>-762.2459999999992</v>
      </c>
      <c r="F17" s="37">
        <f t="shared" si="1"/>
        <v>79.03485308056871</v>
      </c>
      <c r="G17" s="45">
        <f t="shared" si="2"/>
        <v>95.62897250926106</v>
      </c>
    </row>
    <row r="18" spans="1:7" ht="31.5" customHeight="1">
      <c r="A18" s="23" t="s">
        <v>36</v>
      </c>
      <c r="B18" s="11">
        <v>10500</v>
      </c>
      <c r="C18" s="11">
        <v>8750</v>
      </c>
      <c r="D18" s="11">
        <v>9977.971</v>
      </c>
      <c r="E18" s="11">
        <f t="shared" si="0"/>
        <v>1227.9709999999995</v>
      </c>
      <c r="F18" s="37">
        <f t="shared" si="1"/>
        <v>95.02829523809523</v>
      </c>
      <c r="G18" s="45">
        <f t="shared" si="2"/>
        <v>114.03395428571427</v>
      </c>
    </row>
    <row r="19" spans="1:7" ht="15.75" customHeight="1">
      <c r="A19" s="13" t="s">
        <v>9</v>
      </c>
      <c r="B19" s="11">
        <v>499.988</v>
      </c>
      <c r="C19" s="11">
        <v>402.388</v>
      </c>
      <c r="D19" s="11">
        <v>402.303</v>
      </c>
      <c r="E19" s="11">
        <f t="shared" si="0"/>
        <v>-0.08499999999997954</v>
      </c>
      <c r="F19" s="37">
        <f t="shared" si="1"/>
        <v>80.46253110074642</v>
      </c>
      <c r="G19" s="10">
        <f t="shared" si="2"/>
        <v>99.97887610962553</v>
      </c>
    </row>
    <row r="20" spans="1:7" ht="17.25" customHeight="1">
      <c r="A20" s="14" t="s">
        <v>10</v>
      </c>
      <c r="B20" s="11">
        <v>11303</v>
      </c>
      <c r="C20" s="33">
        <v>9806</v>
      </c>
      <c r="D20" s="33">
        <v>15499.619</v>
      </c>
      <c r="E20" s="11">
        <f t="shared" si="0"/>
        <v>5693.619000000001</v>
      </c>
      <c r="F20" s="37">
        <f t="shared" si="1"/>
        <v>137.12836415111033</v>
      </c>
      <c r="G20" s="45" t="s">
        <v>55</v>
      </c>
    </row>
    <row r="21" spans="1:7" s="2" customFormat="1" ht="18.75" customHeight="1">
      <c r="A21" s="15" t="s">
        <v>11</v>
      </c>
      <c r="B21" s="16">
        <f>B6+B7+B8+B9+B16+B17+B18+B19+B20</f>
        <v>3617903.488</v>
      </c>
      <c r="C21" s="16">
        <f>C6+C7+C8+C9+C16+C17+C18+C19+C20</f>
        <v>2933901.188</v>
      </c>
      <c r="D21" s="16">
        <f>D6+D7+D8+D9+D16+D17+D18+D19+D20</f>
        <v>2778802.18</v>
      </c>
      <c r="E21" s="16">
        <f t="shared" si="0"/>
        <v>-155099.0079999999</v>
      </c>
      <c r="F21" s="38">
        <f t="shared" si="1"/>
        <v>76.80697368563968</v>
      </c>
      <c r="G21" s="28">
        <f t="shared" si="2"/>
        <v>94.71355720382223</v>
      </c>
    </row>
    <row r="22" spans="1:7" ht="15.75" customHeight="1">
      <c r="A22" s="14" t="s">
        <v>12</v>
      </c>
      <c r="B22" s="16">
        <f>SUM(B23:B35)</f>
        <v>903252.9459999999</v>
      </c>
      <c r="C22" s="16">
        <f>SUM(C23:C35)</f>
        <v>725292.64</v>
      </c>
      <c r="D22" s="16">
        <f>SUM(D23:D35)</f>
        <v>724152.199</v>
      </c>
      <c r="E22" s="16">
        <f t="shared" si="0"/>
        <v>-1140.4409999999916</v>
      </c>
      <c r="F22" s="38">
        <f t="shared" si="1"/>
        <v>80.17158451648162</v>
      </c>
      <c r="G22" s="22">
        <f t="shared" si="2"/>
        <v>99.84276126116487</v>
      </c>
    </row>
    <row r="23" spans="1:7" ht="54" customHeight="1">
      <c r="A23" s="20" t="s">
        <v>42</v>
      </c>
      <c r="B23" s="11">
        <v>25000</v>
      </c>
      <c r="C23" s="11">
        <v>25000</v>
      </c>
      <c r="D23" s="11">
        <v>25000</v>
      </c>
      <c r="E23" s="11"/>
      <c r="F23" s="37">
        <f t="shared" si="1"/>
        <v>100</v>
      </c>
      <c r="G23" s="39">
        <f t="shared" si="2"/>
        <v>100</v>
      </c>
    </row>
    <row r="24" spans="1:7" ht="54" customHeight="1">
      <c r="A24" s="20" t="s">
        <v>52</v>
      </c>
      <c r="B24" s="11">
        <v>9670.5</v>
      </c>
      <c r="C24" s="11">
        <v>3388</v>
      </c>
      <c r="D24" s="11">
        <v>3388</v>
      </c>
      <c r="E24" s="11"/>
      <c r="F24" s="37">
        <f t="shared" si="1"/>
        <v>35.034382917119075</v>
      </c>
      <c r="G24" s="39">
        <f t="shared" si="2"/>
        <v>100</v>
      </c>
    </row>
    <row r="25" spans="1:7" ht="21" customHeight="1">
      <c r="A25" s="20" t="s">
        <v>13</v>
      </c>
      <c r="B25" s="12">
        <v>778515.7</v>
      </c>
      <c r="C25" s="12">
        <v>638146.7</v>
      </c>
      <c r="D25" s="12">
        <v>638146.7</v>
      </c>
      <c r="E25" s="11"/>
      <c r="F25" s="37">
        <f t="shared" si="1"/>
        <v>81.96966355334901</v>
      </c>
      <c r="G25" s="39">
        <f t="shared" si="2"/>
        <v>100</v>
      </c>
    </row>
    <row r="26" spans="1:7" ht="51" customHeight="1">
      <c r="A26" s="20" t="s">
        <v>41</v>
      </c>
      <c r="B26" s="12">
        <v>21168.297</v>
      </c>
      <c r="C26" s="12">
        <v>8078.157</v>
      </c>
      <c r="D26" s="12">
        <v>8078.157</v>
      </c>
      <c r="E26" s="11"/>
      <c r="F26" s="37">
        <f t="shared" si="1"/>
        <v>38.16158191658025</v>
      </c>
      <c r="G26" s="39">
        <f t="shared" si="2"/>
        <v>100</v>
      </c>
    </row>
    <row r="27" spans="1:7" ht="67.5" customHeight="1">
      <c r="A27" s="20" t="s">
        <v>44</v>
      </c>
      <c r="B27" s="12">
        <v>3173.644</v>
      </c>
      <c r="C27" s="12">
        <v>1588.52</v>
      </c>
      <c r="D27" s="12">
        <v>1588.52</v>
      </c>
      <c r="E27" s="11"/>
      <c r="F27" s="37">
        <f t="shared" si="1"/>
        <v>50.053503165446415</v>
      </c>
      <c r="G27" s="39">
        <f t="shared" si="2"/>
        <v>100</v>
      </c>
    </row>
    <row r="28" spans="1:7" ht="247.5" customHeight="1">
      <c r="A28" s="20" t="s">
        <v>48</v>
      </c>
      <c r="B28" s="12">
        <v>1661.975</v>
      </c>
      <c r="C28" s="12"/>
      <c r="D28" s="12"/>
      <c r="E28" s="11"/>
      <c r="F28" s="37"/>
      <c r="G28" s="39"/>
    </row>
    <row r="29" spans="1:7" ht="285" customHeight="1">
      <c r="A29" s="20" t="s">
        <v>49</v>
      </c>
      <c r="B29" s="12">
        <v>9755.217</v>
      </c>
      <c r="C29" s="12"/>
      <c r="D29" s="12"/>
      <c r="E29" s="11"/>
      <c r="F29" s="37"/>
      <c r="G29" s="39"/>
    </row>
    <row r="30" spans="1:7" ht="38.25" customHeight="1">
      <c r="A30" s="25" t="s">
        <v>29</v>
      </c>
      <c r="B30" s="34">
        <v>10365.566</v>
      </c>
      <c r="C30" s="34">
        <v>8491.749</v>
      </c>
      <c r="D30" s="36">
        <v>8491.749</v>
      </c>
      <c r="E30" s="11"/>
      <c r="F30" s="37">
        <f t="shared" si="1"/>
        <v>81.92267552008255</v>
      </c>
      <c r="G30" s="39">
        <f t="shared" si="2"/>
        <v>100</v>
      </c>
    </row>
    <row r="31" spans="1:7" ht="54.75" customHeight="1">
      <c r="A31" s="25" t="s">
        <v>28</v>
      </c>
      <c r="B31" s="34">
        <v>5429.191</v>
      </c>
      <c r="C31" s="34">
        <v>3539.56</v>
      </c>
      <c r="D31" s="36">
        <v>3539.56</v>
      </c>
      <c r="E31" s="11"/>
      <c r="F31" s="37">
        <f t="shared" si="1"/>
        <v>65.19498024659659</v>
      </c>
      <c r="G31" s="10">
        <f t="shared" si="2"/>
        <v>100</v>
      </c>
    </row>
    <row r="32" spans="1:7" ht="54.75" customHeight="1">
      <c r="A32" s="25" t="s">
        <v>50</v>
      </c>
      <c r="B32" s="34">
        <v>8747.804</v>
      </c>
      <c r="C32" s="34">
        <v>8747.804</v>
      </c>
      <c r="D32" s="36">
        <v>8747.804</v>
      </c>
      <c r="E32" s="11"/>
      <c r="F32" s="37">
        <f t="shared" si="1"/>
        <v>100</v>
      </c>
      <c r="G32" s="10">
        <f t="shared" si="2"/>
        <v>100</v>
      </c>
    </row>
    <row r="33" spans="1:7" ht="64.5" customHeight="1">
      <c r="A33" s="72" t="s">
        <v>40</v>
      </c>
      <c r="B33" s="34">
        <v>3690.882</v>
      </c>
      <c r="C33" s="34">
        <v>3690.882</v>
      </c>
      <c r="D33" s="36">
        <v>3690.882</v>
      </c>
      <c r="E33" s="11"/>
      <c r="F33" s="37">
        <f t="shared" si="1"/>
        <v>100</v>
      </c>
      <c r="G33" s="10">
        <f t="shared" si="2"/>
        <v>100</v>
      </c>
    </row>
    <row r="34" spans="1:7" s="2" customFormat="1" ht="22.5" customHeight="1">
      <c r="A34" s="26" t="s">
        <v>27</v>
      </c>
      <c r="B34" s="35">
        <v>10635.77</v>
      </c>
      <c r="C34" s="35">
        <v>9182.868</v>
      </c>
      <c r="D34" s="36">
        <v>8042.427</v>
      </c>
      <c r="E34" s="11">
        <f t="shared" si="0"/>
        <v>-1140.4410000000007</v>
      </c>
      <c r="F34" s="37">
        <f>D34/B34*100</f>
        <v>75.6167818597055</v>
      </c>
      <c r="G34" s="10">
        <f t="shared" si="2"/>
        <v>87.58077541787598</v>
      </c>
    </row>
    <row r="35" spans="1:7" s="2" customFormat="1" ht="48.75" customHeight="1">
      <c r="A35" s="31" t="s">
        <v>32</v>
      </c>
      <c r="B35" s="35">
        <v>15438.4</v>
      </c>
      <c r="C35" s="35">
        <v>15438.4</v>
      </c>
      <c r="D35" s="36">
        <v>15438.4</v>
      </c>
      <c r="E35" s="11"/>
      <c r="F35" s="37">
        <f>D35/B35*100</f>
        <v>100</v>
      </c>
      <c r="G35" s="10">
        <f t="shared" si="2"/>
        <v>100</v>
      </c>
    </row>
    <row r="36" spans="1:7" ht="17.25" customHeight="1">
      <c r="A36" s="24" t="s">
        <v>14</v>
      </c>
      <c r="B36" s="16">
        <f>B21+B22</f>
        <v>4521156.433999999</v>
      </c>
      <c r="C36" s="16">
        <f>C21+C22</f>
        <v>3659193.828</v>
      </c>
      <c r="D36" s="18">
        <f>D21+D22</f>
        <v>3502954.379</v>
      </c>
      <c r="E36" s="16">
        <f t="shared" si="0"/>
        <v>-156239.44900000002</v>
      </c>
      <c r="F36" s="38">
        <f>D36/B36*100</f>
        <v>77.47916777789602</v>
      </c>
      <c r="G36" s="22">
        <f>D36/C36*100</f>
        <v>95.73022211055172</v>
      </c>
    </row>
    <row r="37" spans="1:7" ht="17.25" customHeight="1">
      <c r="A37" s="24" t="s">
        <v>15</v>
      </c>
      <c r="B37" s="11"/>
      <c r="C37" s="17"/>
      <c r="D37" s="19"/>
      <c r="E37" s="11"/>
      <c r="F37" s="37"/>
      <c r="G37" s="22"/>
    </row>
    <row r="38" spans="1:8" s="5" customFormat="1" ht="15.75" customHeight="1">
      <c r="A38" s="13" t="s">
        <v>7</v>
      </c>
      <c r="B38" s="41">
        <v>704</v>
      </c>
      <c r="C38" s="41">
        <v>608.3</v>
      </c>
      <c r="D38" s="43">
        <v>749.637</v>
      </c>
      <c r="E38" s="41">
        <f t="shared" si="0"/>
        <v>141.337</v>
      </c>
      <c r="F38" s="44">
        <f t="shared" si="1"/>
        <v>106.48252840909089</v>
      </c>
      <c r="G38" s="10">
        <f>D38/C38*100</f>
        <v>123.23475258918297</v>
      </c>
      <c r="H38" s="4"/>
    </row>
    <row r="39" spans="1:10" s="5" customFormat="1" ht="17.25" customHeight="1">
      <c r="A39" s="13" t="s">
        <v>38</v>
      </c>
      <c r="B39" s="41"/>
      <c r="C39" s="41"/>
      <c r="D39" s="43">
        <v>-0.295</v>
      </c>
      <c r="E39" s="41">
        <f t="shared" si="0"/>
        <v>-0.295</v>
      </c>
      <c r="F39" s="44"/>
      <c r="G39" s="10"/>
      <c r="H39" s="4"/>
      <c r="J39" s="74"/>
    </row>
    <row r="40" spans="1:8" s="5" customFormat="1" ht="36" customHeight="1">
      <c r="A40" s="13" t="s">
        <v>43</v>
      </c>
      <c r="B40" s="41">
        <v>0.012</v>
      </c>
      <c r="C40" s="41"/>
      <c r="D40" s="43"/>
      <c r="E40" s="11"/>
      <c r="F40" s="44"/>
      <c r="G40" s="10"/>
      <c r="H40" s="4"/>
    </row>
    <row r="41" spans="1:7" s="4" customFormat="1" ht="68.25" customHeight="1">
      <c r="A41" s="23" t="s">
        <v>30</v>
      </c>
      <c r="B41" s="11">
        <v>200</v>
      </c>
      <c r="C41" s="11">
        <v>150</v>
      </c>
      <c r="D41" s="11">
        <v>257.069</v>
      </c>
      <c r="E41" s="11">
        <f t="shared" si="0"/>
        <v>107.06900000000002</v>
      </c>
      <c r="F41" s="27">
        <f t="shared" si="1"/>
        <v>128.5345</v>
      </c>
      <c r="G41" s="10" t="s">
        <v>57</v>
      </c>
    </row>
    <row r="42" spans="1:7" s="4" customFormat="1" ht="34.5" customHeight="1">
      <c r="A42" s="13" t="s">
        <v>16</v>
      </c>
      <c r="B42" s="11"/>
      <c r="C42" s="11"/>
      <c r="D42" s="11">
        <v>363.491</v>
      </c>
      <c r="E42" s="11">
        <f t="shared" si="0"/>
        <v>363.491</v>
      </c>
      <c r="F42" s="27"/>
      <c r="G42" s="10"/>
    </row>
    <row r="43" spans="1:7" s="4" customFormat="1" ht="33.75" customHeight="1">
      <c r="A43" s="13" t="s">
        <v>39</v>
      </c>
      <c r="B43" s="11"/>
      <c r="C43" s="11"/>
      <c r="D43" s="11">
        <v>0.568</v>
      </c>
      <c r="E43" s="11">
        <f t="shared" si="0"/>
        <v>0.568</v>
      </c>
      <c r="F43" s="27"/>
      <c r="G43" s="10"/>
    </row>
    <row r="44" spans="1:7" s="4" customFormat="1" ht="18.75" customHeight="1">
      <c r="A44" s="13" t="s">
        <v>37</v>
      </c>
      <c r="B44" s="11"/>
      <c r="C44" s="11"/>
      <c r="D44" s="11">
        <v>1246.053</v>
      </c>
      <c r="E44" s="11">
        <f t="shared" si="0"/>
        <v>1246.053</v>
      </c>
      <c r="F44" s="27"/>
      <c r="G44" s="10"/>
    </row>
    <row r="45" spans="1:7" s="4" customFormat="1" ht="48.75" customHeight="1">
      <c r="A45" s="13" t="s">
        <v>35</v>
      </c>
      <c r="B45" s="11">
        <v>82.424</v>
      </c>
      <c r="C45" s="11">
        <v>82.424</v>
      </c>
      <c r="D45" s="11">
        <v>82.424</v>
      </c>
      <c r="E45" s="11"/>
      <c r="F45" s="27">
        <f t="shared" si="1"/>
        <v>100</v>
      </c>
      <c r="G45" s="10">
        <f>D45/C45*100</f>
        <v>100</v>
      </c>
    </row>
    <row r="46" spans="1:7" s="4" customFormat="1" ht="15.75" customHeight="1">
      <c r="A46" s="13" t="s">
        <v>10</v>
      </c>
      <c r="B46" s="11"/>
      <c r="C46" s="11"/>
      <c r="D46" s="11">
        <v>947.229</v>
      </c>
      <c r="E46" s="11">
        <f t="shared" si="0"/>
        <v>947.229</v>
      </c>
      <c r="F46" s="27"/>
      <c r="G46" s="10"/>
    </row>
    <row r="47" spans="1:7" s="2" customFormat="1" ht="17.25" customHeight="1">
      <c r="A47" s="21" t="s">
        <v>45</v>
      </c>
      <c r="B47" s="16">
        <f>SUM(B38:B45)</f>
        <v>986.4359999999999</v>
      </c>
      <c r="C47" s="16">
        <f>SUM(C38:C45)</f>
        <v>840.7239999999999</v>
      </c>
      <c r="D47" s="16">
        <f>SUM(D38:D46)</f>
        <v>3646.1760000000004</v>
      </c>
      <c r="E47" s="16">
        <f>D47-C47</f>
        <v>2805.452</v>
      </c>
      <c r="F47" s="22" t="s">
        <v>58</v>
      </c>
      <c r="G47" s="22" t="s">
        <v>59</v>
      </c>
    </row>
    <row r="48" spans="1:7" s="2" customFormat="1" ht="17.25" customHeight="1">
      <c r="A48" s="23" t="s">
        <v>12</v>
      </c>
      <c r="B48" s="11">
        <f>SUM(B49)</f>
        <v>1800</v>
      </c>
      <c r="C48" s="11">
        <f>SUM(C49)</f>
        <v>1800</v>
      </c>
      <c r="D48" s="11">
        <f>SUM(D49)</f>
        <v>1800</v>
      </c>
      <c r="E48" s="11"/>
      <c r="F48" s="27">
        <f t="shared" si="1"/>
        <v>100</v>
      </c>
      <c r="G48" s="10">
        <f>D48/C48*100</f>
        <v>100</v>
      </c>
    </row>
    <row r="49" spans="1:7" s="2" customFormat="1" ht="79.5" customHeight="1">
      <c r="A49" s="75" t="s">
        <v>46</v>
      </c>
      <c r="B49" s="11">
        <v>1800</v>
      </c>
      <c r="C49" s="11">
        <v>1800</v>
      </c>
      <c r="D49" s="11">
        <v>1800</v>
      </c>
      <c r="E49" s="16"/>
      <c r="F49" s="27">
        <f t="shared" si="1"/>
        <v>100</v>
      </c>
      <c r="G49" s="10">
        <f>D49/C49*100</f>
        <v>100</v>
      </c>
    </row>
    <row r="50" spans="1:7" s="2" customFormat="1" ht="22.5" customHeight="1">
      <c r="A50" s="21" t="s">
        <v>47</v>
      </c>
      <c r="B50" s="16">
        <f>B47+B48</f>
        <v>2786.4359999999997</v>
      </c>
      <c r="C50" s="16">
        <f>C47+C48</f>
        <v>2640.724</v>
      </c>
      <c r="D50" s="16">
        <f>D47+D48</f>
        <v>5446.176</v>
      </c>
      <c r="E50" s="16">
        <f>E47+E48</f>
        <v>2805.452</v>
      </c>
      <c r="F50" s="22" t="s">
        <v>60</v>
      </c>
      <c r="G50" s="22" t="s">
        <v>61</v>
      </c>
    </row>
    <row r="51" spans="1:7" s="30" customFormat="1" ht="21.75" customHeight="1">
      <c r="A51" s="21" t="s">
        <v>17</v>
      </c>
      <c r="B51" s="16">
        <f>B36+B50</f>
        <v>4523942.869999999</v>
      </c>
      <c r="C51" s="16">
        <f>C36+C50</f>
        <v>3661834.552</v>
      </c>
      <c r="D51" s="16">
        <f>D36+D50</f>
        <v>3508400.555</v>
      </c>
      <c r="E51" s="16">
        <f>E36+E50</f>
        <v>-153433.99700000003</v>
      </c>
      <c r="F51" s="22">
        <f>D51/B51*100</f>
        <v>77.55183157297478</v>
      </c>
      <c r="G51" s="22">
        <f>D51/C51*100</f>
        <v>95.80991454362136</v>
      </c>
    </row>
    <row r="52" spans="1:7" s="32" customFormat="1" ht="33.75" customHeight="1">
      <c r="A52" s="71" t="s">
        <v>21</v>
      </c>
      <c r="B52" s="76">
        <v>4000</v>
      </c>
      <c r="C52" s="76">
        <v>3000</v>
      </c>
      <c r="D52" s="9">
        <v>4851.03121</v>
      </c>
      <c r="E52" s="77">
        <f t="shared" si="0"/>
        <v>1851.03121</v>
      </c>
      <c r="F52" s="27">
        <f t="shared" si="1"/>
        <v>121.27578025000001</v>
      </c>
      <c r="G52" s="45" t="s">
        <v>55</v>
      </c>
    </row>
    <row r="53" spans="1:7" ht="23.25" customHeight="1">
      <c r="A53" s="29" t="s">
        <v>18</v>
      </c>
      <c r="B53" s="16">
        <f>B51+B52</f>
        <v>4527942.869999999</v>
      </c>
      <c r="C53" s="16">
        <f>C51+C52</f>
        <v>3664834.552</v>
      </c>
      <c r="D53" s="16">
        <f>D51+D52</f>
        <v>3513251.5862100003</v>
      </c>
      <c r="E53" s="16">
        <f>D53-C53</f>
        <v>-151582.9657899998</v>
      </c>
      <c r="F53" s="40">
        <f t="shared" si="1"/>
        <v>77.59045745667726</v>
      </c>
      <c r="G53" s="22">
        <f>D53/C53*100</f>
        <v>95.8638524157311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2021-08-30T07:58:29Z</cp:lastPrinted>
  <dcterms:created xsi:type="dcterms:W3CDTF">2004-07-02T06:40:36Z</dcterms:created>
  <dcterms:modified xsi:type="dcterms:W3CDTF">2021-10-19T06:11:10Z</dcterms:modified>
  <cp:category/>
  <cp:version/>
  <cp:contentType/>
  <cp:contentStatus/>
</cp:coreProperties>
</file>