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11010" activeTab="0"/>
  </bookViews>
  <sheets>
    <sheet name="Укр" sheetId="1" r:id="rId1"/>
    <sheet name="Лист1" sheetId="2" state="hidden" r:id="rId2"/>
  </sheets>
  <definedNames>
    <definedName name="_xlnm.Print_Area" localSheetId="0">'Укр'!$A$1:$G$44</definedName>
  </definedNames>
  <calcPr fullCalcOnLoad="1" refMode="R1C1"/>
</workbook>
</file>

<file path=xl/sharedStrings.xml><?xml version="1.0" encoding="utf-8"?>
<sst xmlns="http://schemas.openxmlformats.org/spreadsheetml/2006/main" count="54" uniqueCount="53">
  <si>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</si>
  <si>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</si>
  <si>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</si>
  <si>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</si>
  <si>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</si>
  <si>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</si>
  <si>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</si>
  <si>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</si>
  <si>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</si>
  <si>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</si>
  <si>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</si>
  <si>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</si>
  <si>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</si>
  <si>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</si>
  <si>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</si>
  <si>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</si>
  <si>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</si>
  <si>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</si>
  <si>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</si>
  <si>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</si>
  <si>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</si>
  <si>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</si>
  <si>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</si>
  <si>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Податок на прибуток підприємств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</si>
  <si>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</si>
  <si>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</si>
  <si>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</si>
  <si>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</si>
  <si>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Інші субвенції з місцевого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</si>
  <si>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</si>
  <si>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</si>
  <si>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</si>
  <si>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Затверджено      на рік з урахуванням змін, 
тис. грн.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</si>
  <si>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</si>
  <si>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Відхилення (+/-) тис.грн</t>
  </si>
  <si>
    <t xml:space="preserve">     3) Єдиний податок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</si>
  <si>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</si>
  <si>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Надходження від орендної плати за користування цілісним майновим комплексом та іншим державним майном</t>
  </si>
  <si>
    <t>Кошти від продажу землі</t>
  </si>
  <si>
    <t>Збір за забруднення навколишнього природного середовища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</si>
  <si>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</si>
  <si>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</si>
  <si>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Субвенція з державного бюджету місцевих бюджетам на здійснення заходів щодо соціально-економічного розвитку окремих територій</t>
  </si>
  <si>
    <t>Щотижнева інформація про надходження до бюджету Миколаївської міської ТГ за  2021 рік
(без власних надходжень бюджетних установ)</t>
  </si>
  <si>
    <t>План на           січень - червень  з урахуванням змін, 
тис. грн.</t>
  </si>
  <si>
    <t>у 2,2 р.б</t>
  </si>
  <si>
    <t>у 1,3 р.б</t>
  </si>
  <si>
    <t>у 1,7 р.б.</t>
  </si>
  <si>
    <t>у 2,4 р.б.</t>
  </si>
  <si>
    <t>Надійшло           з 01 січня            по 29 червня,            тис. грн.</t>
  </si>
  <si>
    <t>у 2,1 р.б.</t>
  </si>
  <si>
    <t>у 6,3 р.б.</t>
  </si>
  <si>
    <t>Плата за гарантії, надані Верховною Радою Автономної Республіки Крим, міськими та обласними радамм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</si>
</sst>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9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i/>
      <sz val="12"/>
      <color indexed="63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i/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75" fontId="0" fillId="0" borderId="0" xfId="0" applyNumberFormat="1" applyAlignment="1">
      <alignment/>
    </xf>
    <xf numFmtId="175" fontId="8" fillId="0" borderId="10" xfId="0" applyNumberFormat="1" applyFont="1" applyFill="1" applyBorder="1" applyAlignment="1">
      <alignment horizontal="right"/>
    </xf>
    <xf numFmtId="174" fontId="8" fillId="0" borderId="10" xfId="0" applyNumberFormat="1" applyFont="1" applyBorder="1" applyAlignment="1">
      <alignment horizontal="right"/>
    </xf>
    <xf numFmtId="175" fontId="7" fillId="0" borderId="10" xfId="0" applyNumberFormat="1" applyFont="1" applyFill="1" applyBorder="1" applyAlignment="1">
      <alignment/>
    </xf>
    <xf numFmtId="175" fontId="9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175" fontId="6" fillId="0" borderId="10" xfId="0" applyNumberFormat="1" applyFont="1" applyFill="1" applyBorder="1" applyAlignment="1">
      <alignment/>
    </xf>
    <xf numFmtId="175" fontId="11" fillId="0" borderId="10" xfId="0" applyNumberFormat="1" applyFont="1" applyFill="1" applyBorder="1" applyAlignment="1">
      <alignment horizontal="right"/>
    </xf>
    <xf numFmtId="175" fontId="6" fillId="0" borderId="10" xfId="0" applyNumberFormat="1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74" fontId="11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46" fillId="0" borderId="10" xfId="0" applyFont="1" applyBorder="1" applyAlignment="1">
      <alignment vertical="top" wrapText="1"/>
    </xf>
    <xf numFmtId="49" fontId="46" fillId="0" borderId="10" xfId="0" applyNumberFormat="1" applyFont="1" applyFill="1" applyBorder="1" applyAlignment="1">
      <alignment horizontal="left" vertical="top" wrapText="1"/>
    </xf>
    <xf numFmtId="174" fontId="7" fillId="0" borderId="10" xfId="0" applyNumberFormat="1" applyFont="1" applyFill="1" applyBorder="1" applyAlignment="1">
      <alignment horizontal="right"/>
    </xf>
    <xf numFmtId="174" fontId="6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47" fillId="0" borderId="10" xfId="0" applyFont="1" applyBorder="1" applyAlignment="1">
      <alignment vertical="top" wrapText="1"/>
    </xf>
    <xf numFmtId="0" fontId="3" fillId="0" borderId="0" xfId="0" applyFont="1" applyFill="1" applyAlignment="1">
      <alignment/>
    </xf>
    <xf numFmtId="175" fontId="8" fillId="0" borderId="10" xfId="0" applyNumberFormat="1" applyFont="1" applyFill="1" applyBorder="1" applyAlignment="1">
      <alignment/>
    </xf>
    <xf numFmtId="175" fontId="46" fillId="0" borderId="10" xfId="0" applyNumberFormat="1" applyFont="1" applyFill="1" applyBorder="1" applyAlignment="1">
      <alignment horizontal="right" wrapText="1"/>
    </xf>
    <xf numFmtId="175" fontId="9" fillId="0" borderId="10" xfId="0" applyNumberFormat="1" applyFont="1" applyFill="1" applyBorder="1" applyAlignment="1">
      <alignment horizontal="right"/>
    </xf>
    <xf numFmtId="175" fontId="9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174" fontId="8" fillId="0" borderId="10" xfId="0" applyNumberFormat="1" applyFont="1" applyBorder="1" applyAlignment="1">
      <alignment/>
    </xf>
    <xf numFmtId="174" fontId="11" fillId="33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 vertical="top"/>
    </xf>
    <xf numFmtId="0" fontId="5" fillId="0" borderId="0" xfId="0" applyFont="1" applyAlignment="1">
      <alignment vertical="top"/>
    </xf>
    <xf numFmtId="175" fontId="7" fillId="0" borderId="10" xfId="0" applyNumberFormat="1" applyFont="1" applyBorder="1" applyAlignment="1">
      <alignment vertical="top"/>
    </xf>
    <xf numFmtId="174" fontId="7" fillId="0" borderId="10" xfId="0" applyNumberFormat="1" applyFont="1" applyFill="1" applyBorder="1" applyAlignment="1">
      <alignment horizontal="right" vertical="top"/>
    </xf>
    <xf numFmtId="174" fontId="8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76" fontId="8" fillId="0" borderId="0" xfId="0" applyNumberFormat="1" applyFont="1" applyFill="1" applyAlignment="1">
      <alignment/>
    </xf>
    <xf numFmtId="175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4" fontId="8" fillId="0" borderId="0" xfId="0" applyNumberFormat="1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top" wrapText="1"/>
    </xf>
    <xf numFmtId="176" fontId="8" fillId="0" borderId="10" xfId="0" applyNumberFormat="1" applyFont="1" applyFill="1" applyBorder="1" applyAlignment="1">
      <alignment horizontal="center" vertical="top" wrapText="1"/>
    </xf>
    <xf numFmtId="175" fontId="7" fillId="0" borderId="10" xfId="0" applyNumberFormat="1" applyFont="1" applyFill="1" applyBorder="1" applyAlignment="1">
      <alignment horizontal="center" vertical="top" wrapText="1"/>
    </xf>
    <xf numFmtId="174" fontId="7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175" fontId="8" fillId="0" borderId="10" xfId="0" applyNumberFormat="1" applyFont="1" applyFill="1" applyBorder="1" applyAlignment="1">
      <alignment horizontal="center" vertical="center" wrapText="1"/>
    </xf>
    <xf numFmtId="175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/>
    </xf>
    <xf numFmtId="9" fontId="9" fillId="0" borderId="10" xfId="55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horizontal="right"/>
    </xf>
    <xf numFmtId="0" fontId="9" fillId="0" borderId="10" xfId="0" applyNumberFormat="1" applyFont="1" applyFill="1" applyBorder="1" applyAlignment="1">
      <alignment vertical="top" wrapText="1"/>
    </xf>
    <xf numFmtId="175" fontId="9" fillId="0" borderId="10" xfId="0" applyNumberFormat="1" applyFont="1" applyFill="1" applyBorder="1" applyAlignment="1">
      <alignment vertical="top"/>
    </xf>
    <xf numFmtId="174" fontId="7" fillId="0" borderId="10" xfId="0" applyNumberFormat="1" applyFont="1" applyFill="1" applyBorder="1" applyAlignment="1">
      <alignment vertical="top"/>
    </xf>
    <xf numFmtId="174" fontId="8" fillId="0" borderId="10" xfId="0" applyNumberFormat="1" applyFont="1" applyFill="1" applyBorder="1" applyAlignment="1">
      <alignment horizontal="right" vertical="top"/>
    </xf>
    <xf numFmtId="0" fontId="9" fillId="0" borderId="10" xfId="0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horizontal="left" wrapText="1"/>
    </xf>
    <xf numFmtId="0" fontId="48" fillId="0" borderId="10" xfId="0" applyFont="1" applyBorder="1" applyAlignment="1">
      <alignment wrapText="1"/>
    </xf>
    <xf numFmtId="174" fontId="8" fillId="0" borderId="0" xfId="0" applyNumberFormat="1" applyFont="1" applyFill="1" applyBorder="1" applyAlignment="1">
      <alignment horizontal="right"/>
    </xf>
    <xf numFmtId="175" fontId="8" fillId="33" borderId="10" xfId="0" applyNumberFormat="1" applyFont="1" applyFill="1" applyBorder="1" applyAlignment="1">
      <alignment/>
    </xf>
    <xf numFmtId="175" fontId="8" fillId="33" borderId="10" xfId="0" applyNumberFormat="1" applyFont="1" applyFill="1" applyBorder="1" applyAlignment="1">
      <alignment horizontal="right"/>
    </xf>
    <xf numFmtId="175" fontId="7" fillId="33" borderId="10" xfId="0" applyNumberFormat="1" applyFont="1" applyFill="1" applyBorder="1" applyAlignment="1">
      <alignment/>
    </xf>
    <xf numFmtId="174" fontId="7" fillId="33" borderId="10" xfId="0" applyNumberFormat="1" applyFont="1" applyFill="1" applyBorder="1" applyAlignment="1">
      <alignment horizontal="right"/>
    </xf>
    <xf numFmtId="174" fontId="8" fillId="33" borderId="1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61.25390625" style="0" customWidth="1"/>
    <col min="2" max="2" width="13.625" style="1" customWidth="1"/>
    <col min="3" max="3" width="14.375" style="0" customWidth="1"/>
    <col min="4" max="4" width="13.625" style="8" customWidth="1"/>
    <col min="5" max="5" width="13.375" style="8" customWidth="1"/>
    <col min="6" max="6" width="15.375" style="0" customWidth="1"/>
    <col min="7" max="7" width="12.625" style="0" customWidth="1"/>
  </cols>
  <sheetData>
    <row r="1" spans="1:7" ht="32.25" customHeight="1">
      <c r="A1" s="80" t="s">
        <v>43</v>
      </c>
      <c r="B1" s="80"/>
      <c r="C1" s="80"/>
      <c r="D1" s="80"/>
      <c r="E1" s="80"/>
      <c r="F1" s="80"/>
      <c r="G1" s="80"/>
    </row>
    <row r="2" spans="1:7" ht="23.25" customHeight="1">
      <c r="A2" s="47"/>
      <c r="B2" s="47"/>
      <c r="C2" s="48"/>
      <c r="D2" s="49"/>
      <c r="E2" s="49"/>
      <c r="F2" s="50"/>
      <c r="G2" s="51"/>
    </row>
    <row r="3" spans="1:7" ht="93" customHeight="1">
      <c r="A3" s="52" t="s">
        <v>0</v>
      </c>
      <c r="B3" s="53" t="s">
        <v>32</v>
      </c>
      <c r="C3" s="54" t="s">
        <v>44</v>
      </c>
      <c r="D3" s="55" t="s">
        <v>49</v>
      </c>
      <c r="E3" s="55" t="s">
        <v>34</v>
      </c>
      <c r="F3" s="56" t="s">
        <v>24</v>
      </c>
      <c r="G3" s="53" t="s">
        <v>25</v>
      </c>
    </row>
    <row r="4" spans="1:7" ht="49.5" customHeight="1" hidden="1">
      <c r="A4" s="52"/>
      <c r="B4" s="53"/>
      <c r="C4" s="54"/>
      <c r="D4" s="55"/>
      <c r="E4" s="55"/>
      <c r="F4" s="56"/>
      <c r="G4" s="53"/>
    </row>
    <row r="5" spans="1:7" ht="17.25" customHeight="1">
      <c r="A5" s="57" t="s">
        <v>1</v>
      </c>
      <c r="B5" s="57"/>
      <c r="C5" s="58"/>
      <c r="D5" s="59"/>
      <c r="E5" s="59"/>
      <c r="F5" s="60"/>
      <c r="G5" s="61"/>
    </row>
    <row r="6" spans="1:7" ht="15.75">
      <c r="A6" s="62" t="s">
        <v>2</v>
      </c>
      <c r="B6" s="34">
        <v>2374800</v>
      </c>
      <c r="C6" s="34">
        <v>1092990</v>
      </c>
      <c r="D6" s="11">
        <v>1109836.736</v>
      </c>
      <c r="E6" s="11">
        <f aca="true" t="shared" si="0" ref="E6:E43">D6-C6</f>
        <v>16846.736000000034</v>
      </c>
      <c r="F6" s="38">
        <f>D6/B6*100</f>
        <v>46.733903318174164</v>
      </c>
      <c r="G6" s="46">
        <f>D6/C6*100</f>
        <v>101.54134401961592</v>
      </c>
    </row>
    <row r="7" spans="1:7" ht="15.75">
      <c r="A7" s="63" t="s">
        <v>23</v>
      </c>
      <c r="B7" s="11">
        <v>1910</v>
      </c>
      <c r="C7" s="9">
        <v>700</v>
      </c>
      <c r="D7" s="11">
        <v>896.627</v>
      </c>
      <c r="E7" s="11">
        <f t="shared" si="0"/>
        <v>196.62699999999995</v>
      </c>
      <c r="F7" s="38">
        <f>D7/B7*100</f>
        <v>46.94382198952879</v>
      </c>
      <c r="G7" s="46">
        <f>D7/C7*100</f>
        <v>128.08957142857142</v>
      </c>
    </row>
    <row r="8" spans="1:7" ht="15.75">
      <c r="A8" s="23" t="s">
        <v>27</v>
      </c>
      <c r="B8" s="11">
        <v>132700</v>
      </c>
      <c r="C8" s="11">
        <v>61800</v>
      </c>
      <c r="D8" s="11">
        <v>91176.331</v>
      </c>
      <c r="E8" s="11">
        <f t="shared" si="0"/>
        <v>29376.331000000006</v>
      </c>
      <c r="F8" s="38">
        <f aca="true" t="shared" si="1" ref="F8:F44">D8/B8*100</f>
        <v>68.70861416729466</v>
      </c>
      <c r="G8" s="46">
        <f>D8/C8*100</f>
        <v>147.5345161812298</v>
      </c>
    </row>
    <row r="9" spans="1:7" ht="15.75">
      <c r="A9" s="63" t="s">
        <v>20</v>
      </c>
      <c r="B9" s="11">
        <f>B10+B14+B15</f>
        <v>857640.5</v>
      </c>
      <c r="C9" s="11">
        <f>C10+C14+C15</f>
        <v>413177.7</v>
      </c>
      <c r="D9" s="11">
        <f>D10+D14+D15</f>
        <v>424660.771</v>
      </c>
      <c r="E9" s="11">
        <f t="shared" si="0"/>
        <v>11483.070999999996</v>
      </c>
      <c r="F9" s="38">
        <f t="shared" si="1"/>
        <v>49.51500902767535</v>
      </c>
      <c r="G9" s="46">
        <f aca="true" t="shared" si="2" ref="G9:G29">D9/C9*100</f>
        <v>102.77920880047495</v>
      </c>
    </row>
    <row r="10" spans="1:7" s="3" customFormat="1" ht="15" customHeight="1">
      <c r="A10" s="64" t="s">
        <v>3</v>
      </c>
      <c r="B10" s="12">
        <f>SUM(B11:B13)</f>
        <v>405550.5</v>
      </c>
      <c r="C10" s="65">
        <f>SUM(C11:C13)</f>
        <v>197377.7</v>
      </c>
      <c r="D10" s="65">
        <f>SUM(D11:D13)</f>
        <v>184937.024</v>
      </c>
      <c r="E10" s="11">
        <f t="shared" si="0"/>
        <v>-12440.676000000007</v>
      </c>
      <c r="F10" s="38">
        <f t="shared" si="1"/>
        <v>45.60147848418384</v>
      </c>
      <c r="G10" s="46">
        <f t="shared" si="2"/>
        <v>93.69702048407697</v>
      </c>
    </row>
    <row r="11" spans="1:7" s="43" customFormat="1" ht="17.25" customHeight="1">
      <c r="A11" s="66" t="s">
        <v>21</v>
      </c>
      <c r="B11" s="67">
        <v>52425.5</v>
      </c>
      <c r="C11" s="67">
        <v>23820.7</v>
      </c>
      <c r="D11" s="71">
        <v>24569.824</v>
      </c>
      <c r="E11" s="42">
        <f t="shared" si="0"/>
        <v>749.1239999999998</v>
      </c>
      <c r="F11" s="68">
        <f t="shared" si="1"/>
        <v>46.86617008898342</v>
      </c>
      <c r="G11" s="69">
        <f t="shared" si="2"/>
        <v>103.1448446099401</v>
      </c>
    </row>
    <row r="12" spans="1:7" s="3" customFormat="1" ht="15" customHeight="1">
      <c r="A12" s="66" t="s">
        <v>4</v>
      </c>
      <c r="B12" s="12">
        <v>349425</v>
      </c>
      <c r="C12" s="12">
        <v>171682</v>
      </c>
      <c r="D12" s="11">
        <v>159607.382</v>
      </c>
      <c r="E12" s="11">
        <f t="shared" si="0"/>
        <v>-12074.617999999988</v>
      </c>
      <c r="F12" s="38">
        <f>D12/B12*100</f>
        <v>45.67715017528798</v>
      </c>
      <c r="G12" s="46">
        <f t="shared" si="2"/>
        <v>92.96687014363766</v>
      </c>
    </row>
    <row r="13" spans="1:7" s="3" customFormat="1" ht="17.25" customHeight="1">
      <c r="A13" s="66" t="s">
        <v>5</v>
      </c>
      <c r="B13" s="12">
        <v>3700</v>
      </c>
      <c r="C13" s="12">
        <v>1875</v>
      </c>
      <c r="D13" s="11">
        <v>759.818</v>
      </c>
      <c r="E13" s="11">
        <f t="shared" si="0"/>
        <v>-1115.182</v>
      </c>
      <c r="F13" s="38">
        <f t="shared" si="1"/>
        <v>20.535621621621623</v>
      </c>
      <c r="G13" s="46">
        <f t="shared" si="2"/>
        <v>40.523626666666665</v>
      </c>
    </row>
    <row r="14" spans="1:7" s="3" customFormat="1" ht="15.75" customHeight="1">
      <c r="A14" s="70" t="s">
        <v>6</v>
      </c>
      <c r="B14" s="12">
        <v>1950</v>
      </c>
      <c r="C14" s="12">
        <v>855</v>
      </c>
      <c r="D14" s="12">
        <v>1439.558</v>
      </c>
      <c r="E14" s="11">
        <f t="shared" si="0"/>
        <v>584.558</v>
      </c>
      <c r="F14" s="38">
        <f t="shared" si="1"/>
        <v>73.82348717948717</v>
      </c>
      <c r="G14" s="46" t="s">
        <v>47</v>
      </c>
    </row>
    <row r="15" spans="1:9" s="3" customFormat="1" ht="14.25" customHeight="1">
      <c r="A15" s="70" t="s">
        <v>35</v>
      </c>
      <c r="B15" s="12">
        <v>450140</v>
      </c>
      <c r="C15" s="12">
        <v>214945</v>
      </c>
      <c r="D15" s="12">
        <v>238284.189</v>
      </c>
      <c r="E15" s="11">
        <f t="shared" si="0"/>
        <v>23339.189000000013</v>
      </c>
      <c r="F15" s="38">
        <f t="shared" si="1"/>
        <v>52.935573155018446</v>
      </c>
      <c r="G15" s="46">
        <f t="shared" si="2"/>
        <v>110.85821442694643</v>
      </c>
      <c r="I15" s="74"/>
    </row>
    <row r="16" spans="1:7" ht="17.25" customHeight="1">
      <c r="A16" s="23" t="s">
        <v>8</v>
      </c>
      <c r="B16" s="11">
        <v>450</v>
      </c>
      <c r="C16" s="11">
        <v>178</v>
      </c>
      <c r="D16" s="34">
        <v>1125.411</v>
      </c>
      <c r="E16" s="11">
        <f t="shared" si="0"/>
        <v>947.4110000000001</v>
      </c>
      <c r="F16" s="46" t="s">
        <v>48</v>
      </c>
      <c r="G16" s="46" t="s">
        <v>51</v>
      </c>
    </row>
    <row r="17" spans="1:7" ht="16.5" customHeight="1">
      <c r="A17" s="23" t="s">
        <v>26</v>
      </c>
      <c r="B17" s="11">
        <v>21100</v>
      </c>
      <c r="C17" s="11">
        <v>9705.6</v>
      </c>
      <c r="D17" s="11">
        <v>9129.82</v>
      </c>
      <c r="E17" s="11">
        <f t="shared" si="0"/>
        <v>-575.7800000000007</v>
      </c>
      <c r="F17" s="38">
        <f t="shared" si="1"/>
        <v>43.26928909952606</v>
      </c>
      <c r="G17" s="46">
        <f t="shared" si="2"/>
        <v>94.06754863171777</v>
      </c>
    </row>
    <row r="18" spans="1:7" ht="31.5" customHeight="1">
      <c r="A18" s="23" t="s">
        <v>37</v>
      </c>
      <c r="B18" s="11">
        <v>10500</v>
      </c>
      <c r="C18" s="11">
        <v>5250</v>
      </c>
      <c r="D18" s="11">
        <v>5907.084</v>
      </c>
      <c r="E18" s="11">
        <f t="shared" si="0"/>
        <v>657.0839999999998</v>
      </c>
      <c r="F18" s="38">
        <f t="shared" si="1"/>
        <v>56.25794285714285</v>
      </c>
      <c r="G18" s="46">
        <f t="shared" si="2"/>
        <v>112.5158857142857</v>
      </c>
    </row>
    <row r="19" spans="1:7" ht="15.75" customHeight="1">
      <c r="A19" s="13" t="s">
        <v>9</v>
      </c>
      <c r="B19" s="11">
        <v>499.988</v>
      </c>
      <c r="C19" s="11">
        <v>214.788</v>
      </c>
      <c r="D19" s="11">
        <v>236.744</v>
      </c>
      <c r="E19" s="11">
        <f t="shared" si="0"/>
        <v>21.95599999999999</v>
      </c>
      <c r="F19" s="38">
        <f t="shared" si="1"/>
        <v>47.34993639847357</v>
      </c>
      <c r="G19" s="10">
        <f t="shared" si="2"/>
        <v>110.2221725608507</v>
      </c>
    </row>
    <row r="20" spans="1:7" ht="14.25" customHeight="1">
      <c r="A20" s="14" t="s">
        <v>10</v>
      </c>
      <c r="B20" s="11">
        <v>8303</v>
      </c>
      <c r="C20" s="34">
        <v>3945</v>
      </c>
      <c r="D20" s="34">
        <v>8381.213</v>
      </c>
      <c r="E20" s="11">
        <f t="shared" si="0"/>
        <v>4436.213</v>
      </c>
      <c r="F20" s="38">
        <f t="shared" si="1"/>
        <v>100.94198482476213</v>
      </c>
      <c r="G20" s="46" t="s">
        <v>50</v>
      </c>
    </row>
    <row r="21" spans="1:7" s="2" customFormat="1" ht="15" customHeight="1">
      <c r="A21" s="15" t="s">
        <v>11</v>
      </c>
      <c r="B21" s="16">
        <f>B6+B7+B8+B9+B16+B17+B18+B19+B20</f>
        <v>3407903.488</v>
      </c>
      <c r="C21" s="16">
        <f>C6+C7+C8+C9+C16+C17+C18+C19+C20</f>
        <v>1587961.088</v>
      </c>
      <c r="D21" s="16">
        <f>D6+D7+D8+D9+D16+D17+D18+D19+D20</f>
        <v>1651350.7370000002</v>
      </c>
      <c r="E21" s="16">
        <f t="shared" si="0"/>
        <v>63389.64900000021</v>
      </c>
      <c r="F21" s="39">
        <f t="shared" si="1"/>
        <v>48.456499511056585</v>
      </c>
      <c r="G21" s="29">
        <f t="shared" si="2"/>
        <v>103.9918893151115</v>
      </c>
    </row>
    <row r="22" spans="1:7" ht="15" customHeight="1">
      <c r="A22" s="14" t="s">
        <v>12</v>
      </c>
      <c r="B22" s="11">
        <f>SUM(B23:B29)</f>
        <v>823585.1849999999</v>
      </c>
      <c r="C22" s="11">
        <f>SUM(C23:C29)</f>
        <v>474589.625</v>
      </c>
      <c r="D22" s="11">
        <f>SUM(D23:D29)</f>
        <v>474511.882</v>
      </c>
      <c r="E22" s="11">
        <f t="shared" si="0"/>
        <v>-77.74300000001676</v>
      </c>
      <c r="F22" s="38">
        <f t="shared" si="1"/>
        <v>57.615397974891934</v>
      </c>
      <c r="G22" s="10">
        <f t="shared" si="2"/>
        <v>99.98361890022353</v>
      </c>
    </row>
    <row r="23" spans="1:7" ht="31.5" customHeight="1">
      <c r="A23" s="20" t="s">
        <v>13</v>
      </c>
      <c r="B23" s="12">
        <v>778515.7</v>
      </c>
      <c r="C23" s="12">
        <v>450388.1</v>
      </c>
      <c r="D23" s="12">
        <v>450388.1</v>
      </c>
      <c r="E23" s="11">
        <f t="shared" si="0"/>
        <v>0</v>
      </c>
      <c r="F23" s="38">
        <f t="shared" si="1"/>
        <v>57.85215378443878</v>
      </c>
      <c r="G23" s="40">
        <f t="shared" si="2"/>
        <v>100</v>
      </c>
    </row>
    <row r="24" spans="1:7" ht="47.25" customHeight="1">
      <c r="A24" s="20" t="s">
        <v>42</v>
      </c>
      <c r="B24" s="12">
        <v>3187.157</v>
      </c>
      <c r="C24" s="12">
        <v>1680</v>
      </c>
      <c r="D24" s="12">
        <v>1680</v>
      </c>
      <c r="E24" s="11">
        <f t="shared" si="0"/>
        <v>0</v>
      </c>
      <c r="F24" s="38">
        <f t="shared" si="1"/>
        <v>52.71155452963252</v>
      </c>
      <c r="G24" s="40">
        <f t="shared" si="2"/>
        <v>100</v>
      </c>
    </row>
    <row r="25" spans="1:7" ht="38.25" customHeight="1">
      <c r="A25" s="25" t="s">
        <v>30</v>
      </c>
      <c r="B25" s="35">
        <v>7742.255</v>
      </c>
      <c r="C25" s="35">
        <v>2998.055</v>
      </c>
      <c r="D25" s="37">
        <v>2998.055</v>
      </c>
      <c r="E25" s="11">
        <f t="shared" si="0"/>
        <v>0</v>
      </c>
      <c r="F25" s="38">
        <f t="shared" si="1"/>
        <v>38.72327894134202</v>
      </c>
      <c r="G25" s="40">
        <f t="shared" si="2"/>
        <v>100</v>
      </c>
    </row>
    <row r="26" spans="1:7" ht="49.5" customHeight="1">
      <c r="A26" s="25" t="s">
        <v>29</v>
      </c>
      <c r="B26" s="35">
        <v>5429.191</v>
      </c>
      <c r="C26" s="35">
        <v>2338.992</v>
      </c>
      <c r="D26" s="37">
        <v>2338.992</v>
      </c>
      <c r="E26" s="11">
        <f t="shared" si="0"/>
        <v>0</v>
      </c>
      <c r="F26" s="38">
        <f t="shared" si="1"/>
        <v>43.08177774552415</v>
      </c>
      <c r="G26" s="10">
        <f t="shared" si="2"/>
        <v>100</v>
      </c>
    </row>
    <row r="27" spans="1:7" ht="72.75" customHeight="1">
      <c r="A27" s="73" t="s">
        <v>41</v>
      </c>
      <c r="B27" s="35">
        <v>3690.882</v>
      </c>
      <c r="C27" s="35">
        <v>1706.646</v>
      </c>
      <c r="D27" s="37">
        <v>1706.646</v>
      </c>
      <c r="E27" s="11">
        <f t="shared" si="0"/>
        <v>0</v>
      </c>
      <c r="F27" s="38">
        <f t="shared" si="1"/>
        <v>46.23951673339868</v>
      </c>
      <c r="G27" s="10">
        <f t="shared" si="2"/>
        <v>100</v>
      </c>
    </row>
    <row r="28" spans="1:7" s="2" customFormat="1" ht="19.5" customHeight="1">
      <c r="A28" s="26" t="s">
        <v>28</v>
      </c>
      <c r="B28" s="36">
        <v>9946.4</v>
      </c>
      <c r="C28" s="36">
        <v>5185.532</v>
      </c>
      <c r="D28" s="37">
        <v>5107.789</v>
      </c>
      <c r="E28" s="11">
        <f t="shared" si="0"/>
        <v>-77.7430000000004</v>
      </c>
      <c r="F28" s="38">
        <f>D28/B28*100</f>
        <v>51.3531428456527</v>
      </c>
      <c r="G28" s="10">
        <f t="shared" si="2"/>
        <v>98.50077099128883</v>
      </c>
    </row>
    <row r="29" spans="1:7" s="2" customFormat="1" ht="58.5" customHeight="1">
      <c r="A29" s="32" t="s">
        <v>33</v>
      </c>
      <c r="B29" s="36">
        <v>15073.6</v>
      </c>
      <c r="C29" s="36">
        <v>10292.3</v>
      </c>
      <c r="D29" s="37">
        <v>10292.3</v>
      </c>
      <c r="E29" s="11">
        <f t="shared" si="0"/>
        <v>0</v>
      </c>
      <c r="F29" s="38">
        <f>D29/B29*100</f>
        <v>68.2803046385734</v>
      </c>
      <c r="G29" s="10">
        <f t="shared" si="2"/>
        <v>100</v>
      </c>
    </row>
    <row r="30" spans="1:7" ht="15" customHeight="1">
      <c r="A30" s="24" t="s">
        <v>14</v>
      </c>
      <c r="B30" s="16">
        <f>B21+B22</f>
        <v>4231488.6729999995</v>
      </c>
      <c r="C30" s="16">
        <f>C21+C22</f>
        <v>2062550.713</v>
      </c>
      <c r="D30" s="18">
        <f>D21+D22</f>
        <v>2125862.619</v>
      </c>
      <c r="E30" s="16">
        <f t="shared" si="0"/>
        <v>63311.90599999996</v>
      </c>
      <c r="F30" s="39">
        <f>D30/B30*100</f>
        <v>50.23911874240766</v>
      </c>
      <c r="G30" s="22">
        <f>D30/C30*100</f>
        <v>103.06959269417972</v>
      </c>
    </row>
    <row r="31" spans="1:7" ht="14.25" customHeight="1">
      <c r="A31" s="24" t="s">
        <v>15</v>
      </c>
      <c r="B31" s="11"/>
      <c r="C31" s="17"/>
      <c r="D31" s="19"/>
      <c r="E31" s="11"/>
      <c r="F31" s="38"/>
      <c r="G31" s="22"/>
    </row>
    <row r="32" spans="1:8" s="5" customFormat="1" ht="14.25" customHeight="1">
      <c r="A32" s="13" t="s">
        <v>7</v>
      </c>
      <c r="B32" s="42">
        <v>704</v>
      </c>
      <c r="C32" s="42">
        <v>454.5</v>
      </c>
      <c r="D32" s="44">
        <v>624.028</v>
      </c>
      <c r="E32" s="42">
        <f t="shared" si="0"/>
        <v>169.52800000000002</v>
      </c>
      <c r="F32" s="45">
        <f t="shared" si="1"/>
        <v>88.64034090909091</v>
      </c>
      <c r="G32" s="10">
        <f>D32/C32*100</f>
        <v>137.29988998899893</v>
      </c>
      <c r="H32" s="4"/>
    </row>
    <row r="33" spans="1:8" s="5" customFormat="1" ht="14.25" customHeight="1">
      <c r="A33" s="13" t="s">
        <v>39</v>
      </c>
      <c r="B33" s="42"/>
      <c r="C33" s="42"/>
      <c r="D33" s="44">
        <v>-0.295</v>
      </c>
      <c r="E33" s="42">
        <f t="shared" si="0"/>
        <v>-0.295</v>
      </c>
      <c r="F33" s="45"/>
      <c r="G33" s="10"/>
      <c r="H33" s="4"/>
    </row>
    <row r="34" spans="1:8" s="5" customFormat="1" ht="36.75" customHeight="1">
      <c r="A34" s="13" t="s">
        <v>52</v>
      </c>
      <c r="B34" s="42">
        <v>0.012</v>
      </c>
      <c r="C34" s="42"/>
      <c r="D34" s="44"/>
      <c r="E34" s="42"/>
      <c r="F34" s="45"/>
      <c r="G34" s="10"/>
      <c r="H34" s="4"/>
    </row>
    <row r="35" spans="1:7" s="4" customFormat="1" ht="68.25" customHeight="1">
      <c r="A35" s="23" t="s">
        <v>31</v>
      </c>
      <c r="B35" s="11">
        <v>200</v>
      </c>
      <c r="C35" s="11">
        <v>100</v>
      </c>
      <c r="D35" s="11">
        <v>128.311</v>
      </c>
      <c r="E35" s="11">
        <f t="shared" si="0"/>
        <v>28.311000000000007</v>
      </c>
      <c r="F35" s="27">
        <f t="shared" si="1"/>
        <v>64.1555</v>
      </c>
      <c r="G35" s="10">
        <f>D35/C35*100</f>
        <v>128.311</v>
      </c>
    </row>
    <row r="36" spans="1:7" s="4" customFormat="1" ht="38.25" customHeight="1">
      <c r="A36" s="13" t="s">
        <v>16</v>
      </c>
      <c r="B36" s="11"/>
      <c r="C36" s="11"/>
      <c r="D36" s="11">
        <v>163.491</v>
      </c>
      <c r="E36" s="11">
        <f t="shared" si="0"/>
        <v>163.491</v>
      </c>
      <c r="F36" s="27"/>
      <c r="G36" s="10"/>
    </row>
    <row r="37" spans="1:7" s="4" customFormat="1" ht="47.25" customHeight="1">
      <c r="A37" s="13" t="s">
        <v>40</v>
      </c>
      <c r="B37" s="11"/>
      <c r="C37" s="11"/>
      <c r="D37" s="11">
        <v>0.338</v>
      </c>
      <c r="E37" s="11">
        <f t="shared" si="0"/>
        <v>0.338</v>
      </c>
      <c r="F37" s="27"/>
      <c r="G37" s="10"/>
    </row>
    <row r="38" spans="1:7" s="4" customFormat="1" ht="24" customHeight="1">
      <c r="A38" s="13" t="s">
        <v>38</v>
      </c>
      <c r="B38" s="11"/>
      <c r="C38" s="11"/>
      <c r="D38" s="11">
        <v>317.053</v>
      </c>
      <c r="E38" s="11">
        <f t="shared" si="0"/>
        <v>317.053</v>
      </c>
      <c r="F38" s="27"/>
      <c r="G38" s="10"/>
    </row>
    <row r="39" spans="1:7" s="4" customFormat="1" ht="51" customHeight="1">
      <c r="A39" s="13" t="s">
        <v>36</v>
      </c>
      <c r="B39" s="11">
        <v>82.424</v>
      </c>
      <c r="C39" s="11">
        <v>82.424</v>
      </c>
      <c r="D39" s="11">
        <v>82.424</v>
      </c>
      <c r="E39" s="11">
        <f t="shared" si="0"/>
        <v>0</v>
      </c>
      <c r="F39" s="27">
        <f t="shared" si="1"/>
        <v>100</v>
      </c>
      <c r="G39" s="10">
        <f>D39/C39*100</f>
        <v>100</v>
      </c>
    </row>
    <row r="40" spans="1:7" s="4" customFormat="1" ht="21" customHeight="1">
      <c r="A40" s="13" t="s">
        <v>10</v>
      </c>
      <c r="B40" s="11"/>
      <c r="C40" s="11"/>
      <c r="D40" s="11">
        <v>114.541</v>
      </c>
      <c r="E40" s="11">
        <f t="shared" si="0"/>
        <v>114.541</v>
      </c>
      <c r="F40" s="27"/>
      <c r="G40" s="10"/>
    </row>
    <row r="41" spans="1:7" s="2" customFormat="1" ht="19.5" customHeight="1">
      <c r="A41" s="21" t="s">
        <v>17</v>
      </c>
      <c r="B41" s="16">
        <f>SUM(B32:B39)</f>
        <v>986.4359999999999</v>
      </c>
      <c r="C41" s="16">
        <f>SUM(C32:C39)</f>
        <v>636.924</v>
      </c>
      <c r="D41" s="16">
        <f>SUM(D32:D40)</f>
        <v>1429.8909999999998</v>
      </c>
      <c r="E41" s="16">
        <f>D41-C41</f>
        <v>792.9669999999999</v>
      </c>
      <c r="F41" s="28">
        <f t="shared" si="1"/>
        <v>144.95527332741304</v>
      </c>
      <c r="G41" s="22" t="s">
        <v>45</v>
      </c>
    </row>
    <row r="42" spans="1:7" s="31" customFormat="1" ht="20.25" customHeight="1">
      <c r="A42" s="21" t="s">
        <v>18</v>
      </c>
      <c r="B42" s="16">
        <f>B30+B41</f>
        <v>4232475.108999999</v>
      </c>
      <c r="C42" s="16">
        <f>C30+C41</f>
        <v>2063187.637</v>
      </c>
      <c r="D42" s="16">
        <f>D30+D41</f>
        <v>2127292.51</v>
      </c>
      <c r="E42" s="16">
        <f t="shared" si="0"/>
        <v>64104.87299999967</v>
      </c>
      <c r="F42" s="39">
        <f t="shared" si="1"/>
        <v>50.2611936329287</v>
      </c>
      <c r="G42" s="22">
        <f>D42/C42*100</f>
        <v>103.10707915510835</v>
      </c>
    </row>
    <row r="43" spans="1:7" s="33" customFormat="1" ht="34.5" customHeight="1">
      <c r="A43" s="72" t="s">
        <v>22</v>
      </c>
      <c r="B43" s="75">
        <v>4000</v>
      </c>
      <c r="C43" s="75">
        <v>2000</v>
      </c>
      <c r="D43" s="76">
        <v>2574.18475</v>
      </c>
      <c r="E43" s="77">
        <f t="shared" si="0"/>
        <v>574.1847499999999</v>
      </c>
      <c r="F43" s="78">
        <f t="shared" si="1"/>
        <v>64.35461874999999</v>
      </c>
      <c r="G43" s="79" t="s">
        <v>46</v>
      </c>
    </row>
    <row r="44" spans="1:7" ht="23.25" customHeight="1">
      <c r="A44" s="30" t="s">
        <v>19</v>
      </c>
      <c r="B44" s="16">
        <f>B42+B43</f>
        <v>4236475.108999999</v>
      </c>
      <c r="C44" s="16">
        <f>C42+C43</f>
        <v>2065187.637</v>
      </c>
      <c r="D44" s="16">
        <f>D42+D43</f>
        <v>2129866.69475</v>
      </c>
      <c r="E44" s="16">
        <f>D44-C44</f>
        <v>64679.05774999969</v>
      </c>
      <c r="F44" s="41">
        <f t="shared" si="1"/>
        <v>50.27450037946157</v>
      </c>
      <c r="G44" s="22">
        <f>D44/C44*100</f>
        <v>103.13187318145852</v>
      </c>
    </row>
    <row r="46" spans="1:2" ht="12.75">
      <c r="A46" s="6"/>
      <c r="B46" s="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User_452d</cp:lastModifiedBy>
  <cp:lastPrinted>2021-04-19T10:39:24Z</cp:lastPrinted>
  <dcterms:created xsi:type="dcterms:W3CDTF">2004-07-02T06:40:36Z</dcterms:created>
  <dcterms:modified xsi:type="dcterms:W3CDTF">2021-06-30T08:43:44Z</dcterms:modified>
  <cp:category/>
  <cp:version/>
  <cp:contentType/>
  <cp:contentStatus/>
</cp:coreProperties>
</file>