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<sst xmlns="http://schemas.openxmlformats.org/spreadsheetml/2006/main" count="104" uniqueCount="102">
  <si>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</si>
  <si>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</si>
  <si>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</si>
  <si>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</si>
  <si>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</si>
  <si>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</si>
  <si>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</si>
  <si>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</si>
  <si>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</si>
  <si>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</si>
  <si>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</si>
  <si>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</si>
  <si>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</si>
  <si>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</si>
  <si>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</si>
  <si>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</si>
  <si>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</si>
  <si>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</si>
  <si>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</si>
  <si>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</si>
  <si>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</si>
  <si>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</si>
  <si>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</si>
  <si>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</si>
  <si>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</si>
  <si>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</si>
  <si>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</si>
  <si>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</si>
  <si>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</si>
  <si>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</si>
  <si>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</si>
  <si>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</si>
  <si>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</si>
  <si>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</si>
  <si>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</si>
  <si>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</si>
  <si>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</si>
  <si>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</si>
  <si>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</si>
  <si>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</si>
  <si>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</si>
  <si>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</si>
  <si>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</si>
  <si>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</si>
  <si>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</si>
  <si>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</si>
  <si>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</si>
  <si>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</si>
  <si>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</si>
  <si>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</si>
  <si>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</si>
  <si>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</si>
  <si>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</si>
  <si>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</si>
  <si>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</si>
  <si>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</si>
  <si>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</si>
  <si>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</si>
  <si>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</si>
  <si>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</si>
  <si>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</si>
  <si>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</si>
  <si>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</si>
  <si>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</si>
  <si>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</si>
  <si>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</si>
  <si>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</si>
  <si>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</si>
  <si>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</si>
  <si>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</si>
  <si>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</si>
  <si>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</si>
  <si>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</si>
  <si>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</si>
  <si>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</si>
  <si>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</si>
  <si>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</si>
  <si>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</si>
  <si>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</si>
  <si>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</si>
  <si>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</si>
  <si>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</si>
  <si>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</si>
  <si>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</si>
  <si>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</si>
  <si>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</si>
  <si>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</si>
  <si>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</si>
  <si>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</si>
  <si>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</si>
  <si>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</si>
  <si>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</si>
  <si>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</si>
  <si>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</si>
  <si>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</si>
  <si>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</si>
  <si>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жовтень  з урахуванням змін, 
тис. грн.</t>
  </si>
  <si>
    <t>План на
 январь -октябрь с учетом изменений, тыс. грн.</t>
  </si>
  <si>
    <t>в 2,5 р.б.</t>
  </si>
  <si>
    <t>у 2,5 р.б.</t>
  </si>
  <si>
    <t xml:space="preserve">Надійшло з
 01 січня по 
13 жовтня        тис. грн. </t>
  </si>
  <si>
    <t xml:space="preserve">Поступило          с  01 января 
по 13 октября,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</si>
</sst>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Border="1" applyAlignment="1">
      <alignment vertical="center" wrapText="1"/>
    </xf>
    <xf numFmtId="172" fontId="7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37">
      <selection activeCell="D47" sqref="D47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2" t="s">
        <v>89</v>
      </c>
      <c r="B2" s="112"/>
      <c r="C2" s="112"/>
      <c r="D2" s="112"/>
      <c r="E2" s="112"/>
      <c r="F2" s="112"/>
      <c r="G2" s="13"/>
    </row>
    <row r="3" spans="1:7" ht="1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100" t="s">
        <v>100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755151.06</v>
      </c>
      <c r="D7" s="50">
        <v>744248.813</v>
      </c>
      <c r="E7" s="77">
        <f>D7/B7*100</f>
        <v>80.17330744371432</v>
      </c>
      <c r="F7" s="9">
        <f>D7/C7*100</f>
        <v>98.55628263304033</v>
      </c>
      <c r="G7" s="13"/>
    </row>
    <row r="8" spans="1:7" ht="15">
      <c r="A8" s="25" t="s">
        <v>69</v>
      </c>
      <c r="B8" s="67">
        <v>2400</v>
      </c>
      <c r="C8" s="60">
        <v>1999</v>
      </c>
      <c r="D8" s="50">
        <v>1556.211</v>
      </c>
      <c r="E8" s="77">
        <f aca="true" t="shared" si="0" ref="E8:E48">D8/B8*100</f>
        <v>64.84212500000001</v>
      </c>
      <c r="F8" s="9">
        <f aca="true" t="shared" si="1" ref="F8:F48">D8/C8*100</f>
        <v>77.84947473736868</v>
      </c>
      <c r="G8" s="13"/>
    </row>
    <row r="9" spans="1:7" ht="45">
      <c r="A9" s="24" t="s">
        <v>32</v>
      </c>
      <c r="B9" s="59">
        <v>126000</v>
      </c>
      <c r="C9" s="60">
        <v>106200</v>
      </c>
      <c r="D9" s="50">
        <v>123578.665</v>
      </c>
      <c r="E9" s="77">
        <f t="shared" si="0"/>
        <v>98.07830555555554</v>
      </c>
      <c r="F9" s="9">
        <f t="shared" si="1"/>
        <v>116.3640913370998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357114.35</v>
      </c>
      <c r="D10" s="10">
        <f>D11+D15+D16+D17</f>
        <v>359821.821</v>
      </c>
      <c r="E10" s="77">
        <f t="shared" si="0"/>
        <v>86.20758067993962</v>
      </c>
      <c r="F10" s="9">
        <f t="shared" si="1"/>
        <v>100.75815239572424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213735</v>
      </c>
      <c r="D11" s="40">
        <f>D12+D13+D14</f>
        <v>211262.86299999998</v>
      </c>
      <c r="E11" s="77">
        <f t="shared" si="0"/>
        <v>84.31459421706941</v>
      </c>
      <c r="F11" s="9">
        <f t="shared" si="1"/>
        <v>98.84336351088965</v>
      </c>
      <c r="G11" s="45"/>
    </row>
    <row r="12" spans="1:7" s="46" customFormat="1" ht="30">
      <c r="A12" s="20" t="s">
        <v>62</v>
      </c>
      <c r="B12" s="74">
        <v>17470</v>
      </c>
      <c r="C12" s="75">
        <v>17470</v>
      </c>
      <c r="D12" s="51">
        <v>16543.516</v>
      </c>
      <c r="E12" s="77">
        <f t="shared" si="0"/>
        <v>94.69671436748712</v>
      </c>
      <c r="F12" s="9">
        <f t="shared" si="1"/>
        <v>94.69671436748712</v>
      </c>
      <c r="G12" s="45"/>
    </row>
    <row r="13" spans="1:7" s="46" customFormat="1" ht="15">
      <c r="A13" s="20" t="s">
        <v>34</v>
      </c>
      <c r="B13" s="74">
        <v>228100</v>
      </c>
      <c r="C13" s="75">
        <v>191270</v>
      </c>
      <c r="D13" s="51">
        <v>192780.572</v>
      </c>
      <c r="E13" s="77">
        <f t="shared" si="0"/>
        <v>84.51581411661552</v>
      </c>
      <c r="F13" s="9">
        <f t="shared" si="1"/>
        <v>100.78975897945313</v>
      </c>
      <c r="G13" s="45"/>
    </row>
    <row r="14" spans="1:7" s="46" customFormat="1" ht="15">
      <c r="A14" s="20" t="s">
        <v>35</v>
      </c>
      <c r="B14" s="74">
        <v>4995</v>
      </c>
      <c r="C14" s="75">
        <v>4995</v>
      </c>
      <c r="D14" s="51">
        <v>1938.775</v>
      </c>
      <c r="E14" s="77">
        <f t="shared" si="0"/>
        <v>38.814314314314316</v>
      </c>
      <c r="F14" s="9">
        <f t="shared" si="1"/>
        <v>38.814314314314316</v>
      </c>
      <c r="G14" s="45"/>
    </row>
    <row r="15" spans="1:7" s="46" customFormat="1" ht="15">
      <c r="A15" s="23" t="s">
        <v>36</v>
      </c>
      <c r="B15" s="74">
        <v>195</v>
      </c>
      <c r="C15" s="75">
        <v>149.35</v>
      </c>
      <c r="D15" s="51">
        <v>193.248</v>
      </c>
      <c r="E15" s="77">
        <f t="shared" si="0"/>
        <v>99.10153846153845</v>
      </c>
      <c r="F15" s="9">
        <f t="shared" si="1"/>
        <v>129.39270170739871</v>
      </c>
      <c r="G15" s="45"/>
    </row>
    <row r="16" spans="1:7" s="46" customFormat="1" ht="45">
      <c r="A16" s="23" t="s">
        <v>71</v>
      </c>
      <c r="B16" s="74"/>
      <c r="C16" s="75"/>
      <c r="D16" s="51">
        <v>-105.302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143230</v>
      </c>
      <c r="D17" s="51">
        <v>148471.012</v>
      </c>
      <c r="E17" s="77">
        <f t="shared" si="0"/>
        <v>89.10220968613093</v>
      </c>
      <c r="F17" s="9">
        <f t="shared" si="1"/>
        <v>103.6591579976262</v>
      </c>
      <c r="G17" s="45"/>
    </row>
    <row r="18" spans="1:7" ht="15">
      <c r="A18" s="24" t="s">
        <v>39</v>
      </c>
      <c r="B18" s="59">
        <v>150</v>
      </c>
      <c r="C18" s="60">
        <v>124</v>
      </c>
      <c r="D18" s="50">
        <v>-538.314</v>
      </c>
      <c r="E18" s="77"/>
      <c r="F18" s="9"/>
      <c r="G18" s="13"/>
    </row>
    <row r="19" spans="1:7" ht="30">
      <c r="A19" s="24" t="s">
        <v>40</v>
      </c>
      <c r="B19" s="59">
        <v>14210</v>
      </c>
      <c r="C19" s="60">
        <v>12100</v>
      </c>
      <c r="D19" s="50">
        <v>11361.359</v>
      </c>
      <c r="E19" s="77">
        <f t="shared" si="0"/>
        <v>79.95326530612246</v>
      </c>
      <c r="F19" s="9">
        <f t="shared" si="1"/>
        <v>93.89552892561984</v>
      </c>
      <c r="G19" s="13"/>
    </row>
    <row r="20" spans="1:7" ht="60">
      <c r="A20" s="24" t="s">
        <v>41</v>
      </c>
      <c r="B20" s="59">
        <v>8400</v>
      </c>
      <c r="C20" s="60">
        <v>7119</v>
      </c>
      <c r="D20" s="50">
        <v>8231.47</v>
      </c>
      <c r="E20" s="77">
        <f t="shared" si="0"/>
        <v>97.99369047619047</v>
      </c>
      <c r="F20" s="9">
        <f t="shared" si="1"/>
        <v>115.6267734232336</v>
      </c>
      <c r="G20" s="13"/>
    </row>
    <row r="21" spans="1:7" ht="15">
      <c r="A21" s="24" t="s">
        <v>42</v>
      </c>
      <c r="B21" s="59">
        <v>5800</v>
      </c>
      <c r="C21" s="60">
        <v>4909.5</v>
      </c>
      <c r="D21" s="50">
        <v>4210.879</v>
      </c>
      <c r="E21" s="77">
        <f t="shared" si="0"/>
        <v>72.60136206896551</v>
      </c>
      <c r="F21" s="9">
        <f t="shared" si="1"/>
        <v>85.77001731337202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  <c r="G22" s="13"/>
    </row>
    <row r="23" spans="1:7" ht="15">
      <c r="A23" s="25" t="s">
        <v>43</v>
      </c>
      <c r="B23" s="59">
        <v>3430</v>
      </c>
      <c r="C23" s="60">
        <v>2970</v>
      </c>
      <c r="D23" s="65">
        <v>4324.684</v>
      </c>
      <c r="E23" s="77">
        <f t="shared" si="0"/>
        <v>126.08408163265308</v>
      </c>
      <c r="F23" s="9">
        <f t="shared" si="1"/>
        <v>145.61225589225592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1289328.3749999998</v>
      </c>
      <c r="E24" s="107">
        <f t="shared" si="0"/>
        <v>84.6471444609304</v>
      </c>
      <c r="F24" s="108">
        <f t="shared" si="1"/>
        <v>101.94036361429448</v>
      </c>
      <c r="G24" s="36"/>
    </row>
    <row r="25" spans="1:7" ht="23.25" customHeight="1">
      <c r="A25" s="25" t="s">
        <v>45</v>
      </c>
      <c r="B25" s="74">
        <f>SUM(B26:B34)</f>
        <v>1331451.1730000002</v>
      </c>
      <c r="C25" s="75">
        <f>SUM(C26:C34)</f>
        <v>1123109.938</v>
      </c>
      <c r="D25" s="75">
        <f>SUM(D26:D34)</f>
        <v>1121045.145</v>
      </c>
      <c r="E25" s="77">
        <f t="shared" si="0"/>
        <v>84.19724040454916</v>
      </c>
      <c r="F25" s="9">
        <f t="shared" si="1"/>
        <v>99.8161539729871</v>
      </c>
      <c r="G25" s="33"/>
    </row>
    <row r="26" spans="1:7" ht="119.25" customHeight="1">
      <c r="A26" s="30" t="s">
        <v>46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193577.041</v>
      </c>
      <c r="D27" s="57">
        <v>192250.34</v>
      </c>
      <c r="E27" s="77">
        <f t="shared" si="0"/>
        <v>82.41887060838951</v>
      </c>
      <c r="F27" s="9">
        <f t="shared" si="1"/>
        <v>99.31463928100854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271516.508</v>
      </c>
      <c r="D30" s="57">
        <v>271465.994</v>
      </c>
      <c r="E30" s="77">
        <f t="shared" si="0"/>
        <v>82.21908723484842</v>
      </c>
      <c r="F30" s="9">
        <f t="shared" si="1"/>
        <v>99.98139560634009</v>
      </c>
      <c r="G30" s="33"/>
    </row>
    <row r="31" spans="1:7" ht="147.75" customHeight="1">
      <c r="A31" s="31" t="s">
        <v>51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33"/>
    </row>
    <row r="34" spans="1:7" ht="15">
      <c r="A34" s="32" t="s">
        <v>52</v>
      </c>
      <c r="B34" s="74">
        <v>3839.87</v>
      </c>
      <c r="C34" s="76">
        <v>3675.954</v>
      </c>
      <c r="D34" s="57">
        <v>3211.802</v>
      </c>
      <c r="E34" s="77">
        <f t="shared" si="0"/>
        <v>83.64350876461964</v>
      </c>
      <c r="F34" s="9">
        <f t="shared" si="1"/>
        <v>87.37329139592063</v>
      </c>
      <c r="G34" s="33"/>
    </row>
    <row r="35" spans="1:7" s="37" customFormat="1" ht="14.25">
      <c r="A35" s="27" t="s">
        <v>53</v>
      </c>
      <c r="B35" s="49">
        <f>B24+B25</f>
        <v>2854631.1730000004</v>
      </c>
      <c r="C35" s="61">
        <f>C24+C25</f>
        <v>2387896.848</v>
      </c>
      <c r="D35" s="11">
        <f>D24+D25</f>
        <v>2410373.5199999996</v>
      </c>
      <c r="E35" s="107">
        <f t="shared" si="0"/>
        <v>84.43730114061916</v>
      </c>
      <c r="F35" s="108">
        <f t="shared" si="1"/>
        <v>100.94127483014287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535.8</v>
      </c>
      <c r="D37" s="58">
        <v>500.916</v>
      </c>
      <c r="E37" s="77">
        <f t="shared" si="0"/>
        <v>80.79290322580646</v>
      </c>
      <c r="F37" s="9">
        <f t="shared" si="1"/>
        <v>93.48936170212767</v>
      </c>
      <c r="G37" s="33"/>
    </row>
    <row r="38" spans="1:7" ht="30">
      <c r="A38" s="24" t="s">
        <v>84</v>
      </c>
      <c r="B38" s="59"/>
      <c r="C38" s="60"/>
      <c r="D38" s="58">
        <v>2.174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164.4</v>
      </c>
      <c r="D39" s="59">
        <v>255.166</v>
      </c>
      <c r="E39" s="77">
        <f t="shared" si="0"/>
        <v>150.09764705882353</v>
      </c>
      <c r="F39" s="9">
        <f t="shared" si="1"/>
        <v>155.21046228710463</v>
      </c>
      <c r="G39" s="33"/>
    </row>
    <row r="40" spans="1:7" ht="60">
      <c r="A40" s="29" t="s">
        <v>65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  <c r="G40" s="33"/>
    </row>
    <row r="41" spans="1:7" ht="36" customHeight="1">
      <c r="A41" s="24" t="s">
        <v>56</v>
      </c>
      <c r="B41" s="59">
        <v>965</v>
      </c>
      <c r="C41" s="60">
        <v>960</v>
      </c>
      <c r="D41" s="59">
        <v>1364.901</v>
      </c>
      <c r="E41" s="77">
        <f t="shared" si="0"/>
        <v>141.44051813471503</v>
      </c>
      <c r="F41" s="9">
        <f t="shared" si="1"/>
        <v>142.1771875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  <c r="G42" s="33"/>
    </row>
    <row r="43" spans="1:7" ht="25.5" customHeight="1">
      <c r="A43" s="24" t="s">
        <v>76</v>
      </c>
      <c r="B43" s="29"/>
      <c r="C43" s="24"/>
      <c r="D43" s="103">
        <v>151.621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-33.658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2570</v>
      </c>
      <c r="D45" s="49">
        <f>SUM(D37:D44)</f>
        <v>3421.083</v>
      </c>
      <c r="E45" s="107">
        <f t="shared" si="0"/>
        <v>118.99419130434782</v>
      </c>
      <c r="F45" s="108">
        <f t="shared" si="1"/>
        <v>133.1160700389105</v>
      </c>
    </row>
    <row r="46" spans="1:6" s="63" customFormat="1" ht="18" customHeight="1">
      <c r="A46" s="72" t="s">
        <v>58</v>
      </c>
      <c r="B46" s="49">
        <f>B35+B45</f>
        <v>2857506.1730000004</v>
      </c>
      <c r="C46" s="49">
        <f>C35+C45</f>
        <v>2390466.848</v>
      </c>
      <c r="D46" s="49">
        <f>D35+D45</f>
        <v>2413794.6029999997</v>
      </c>
      <c r="E46" s="107">
        <f t="shared" si="0"/>
        <v>84.47206959017124</v>
      </c>
      <c r="F46" s="108">
        <f t="shared" si="1"/>
        <v>100.97586607484294</v>
      </c>
    </row>
    <row r="47" spans="1:6" s="97" customFormat="1" ht="43.5" customHeight="1">
      <c r="A47" s="109" t="s">
        <v>64</v>
      </c>
      <c r="B47" s="111">
        <v>705.5</v>
      </c>
      <c r="C47" s="60">
        <f>405.5+300</f>
        <v>705.5</v>
      </c>
      <c r="D47" s="60">
        <v>1763.891</v>
      </c>
      <c r="E47" s="110" t="s">
        <v>99</v>
      </c>
      <c r="F47" s="110" t="s">
        <v>99</v>
      </c>
    </row>
    <row r="48" spans="1:7" ht="17.25" customHeight="1">
      <c r="A48" s="26" t="s">
        <v>59</v>
      </c>
      <c r="B48" s="49">
        <f>B46+B47</f>
        <v>2858211.6730000004</v>
      </c>
      <c r="C48" s="62">
        <f>C46+C47</f>
        <v>2391172.348</v>
      </c>
      <c r="D48" s="49">
        <f>D46+D47</f>
        <v>2415558.4939999995</v>
      </c>
      <c r="E48" s="107">
        <f t="shared" si="0"/>
        <v>84.51293222326711</v>
      </c>
      <c r="F48" s="108">
        <f t="shared" si="1"/>
        <v>101.01984058239867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46">
      <selection activeCell="E46" sqref="E46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2" t="s">
        <v>88</v>
      </c>
      <c r="B2" s="112"/>
      <c r="C2" s="112"/>
      <c r="D2" s="112"/>
      <c r="E2" s="112"/>
      <c r="F2" s="112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97</v>
      </c>
      <c r="D4" s="86" t="s">
        <v>101</v>
      </c>
      <c r="E4" s="84" t="s">
        <v>82</v>
      </c>
      <c r="F4" s="84" t="s">
        <v>90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755151.06</v>
      </c>
      <c r="D7" s="50">
        <v>744248.813</v>
      </c>
      <c r="E7" s="77">
        <f>D7/B7*100</f>
        <v>80.17330744371432</v>
      </c>
      <c r="F7" s="9">
        <f>D7/C7*100</f>
        <v>98.55628263304033</v>
      </c>
    </row>
    <row r="8" spans="1:6" ht="16.5" customHeight="1">
      <c r="A8" s="18" t="s">
        <v>1</v>
      </c>
      <c r="B8" s="67">
        <v>2400</v>
      </c>
      <c r="C8" s="60">
        <v>1999</v>
      </c>
      <c r="D8" s="50">
        <v>1556.211</v>
      </c>
      <c r="E8" s="77">
        <f aca="true" t="shared" si="0" ref="E8:E48">D8/B8*100</f>
        <v>64.84212500000001</v>
      </c>
      <c r="F8" s="9">
        <f aca="true" t="shared" si="1" ref="F8:F48">D8/C8*100</f>
        <v>77.84947473736868</v>
      </c>
    </row>
    <row r="9" spans="1:6" ht="40.5" customHeight="1">
      <c r="A9" s="19" t="s">
        <v>27</v>
      </c>
      <c r="B9" s="59">
        <v>126000</v>
      </c>
      <c r="C9" s="60">
        <v>106200</v>
      </c>
      <c r="D9" s="50">
        <v>123578.665</v>
      </c>
      <c r="E9" s="77">
        <f t="shared" si="0"/>
        <v>98.07830555555554</v>
      </c>
      <c r="F9" s="9">
        <f t="shared" si="1"/>
        <v>116.3640913370998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357114.35</v>
      </c>
      <c r="D10" s="10">
        <f>D11+D15+D16+D17</f>
        <v>359821.821</v>
      </c>
      <c r="E10" s="77">
        <f t="shared" si="0"/>
        <v>86.20758067993962</v>
      </c>
      <c r="F10" s="9">
        <f t="shared" si="1"/>
        <v>100.75815239572424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213735</v>
      </c>
      <c r="D11" s="40">
        <f>D12+D13+D14</f>
        <v>211262.86299999998</v>
      </c>
      <c r="E11" s="77">
        <f t="shared" si="0"/>
        <v>84.31459421706941</v>
      </c>
      <c r="F11" s="9">
        <f t="shared" si="1"/>
        <v>98.84336351088965</v>
      </c>
    </row>
    <row r="12" spans="1:6" s="47" customFormat="1" ht="30">
      <c r="A12" s="21" t="s">
        <v>26</v>
      </c>
      <c r="B12" s="74">
        <v>17470</v>
      </c>
      <c r="C12" s="75">
        <v>17470</v>
      </c>
      <c r="D12" s="51">
        <v>16543.516</v>
      </c>
      <c r="E12" s="77">
        <f t="shared" si="0"/>
        <v>94.69671436748712</v>
      </c>
      <c r="F12" s="9">
        <f t="shared" si="1"/>
        <v>94.69671436748712</v>
      </c>
    </row>
    <row r="13" spans="1:6" s="47" customFormat="1" ht="15">
      <c r="A13" s="22" t="s">
        <v>68</v>
      </c>
      <c r="B13" s="74">
        <v>228100</v>
      </c>
      <c r="C13" s="75">
        <v>191270</v>
      </c>
      <c r="D13" s="51">
        <v>192780.572</v>
      </c>
      <c r="E13" s="77">
        <f t="shared" si="0"/>
        <v>84.51581411661552</v>
      </c>
      <c r="F13" s="9">
        <f t="shared" si="1"/>
        <v>100.78975897945313</v>
      </c>
    </row>
    <row r="14" spans="1:6" s="47" customFormat="1" ht="15">
      <c r="A14" s="20" t="s">
        <v>19</v>
      </c>
      <c r="B14" s="74">
        <v>4995</v>
      </c>
      <c r="C14" s="75">
        <v>4995</v>
      </c>
      <c r="D14" s="51">
        <v>1938.775</v>
      </c>
      <c r="E14" s="77">
        <f t="shared" si="0"/>
        <v>38.814314314314316</v>
      </c>
      <c r="F14" s="9">
        <f t="shared" si="1"/>
        <v>38.814314314314316</v>
      </c>
    </row>
    <row r="15" spans="1:6" s="47" customFormat="1" ht="15">
      <c r="A15" s="23" t="s">
        <v>2</v>
      </c>
      <c r="B15" s="74">
        <v>195</v>
      </c>
      <c r="C15" s="75">
        <v>149.35</v>
      </c>
      <c r="D15" s="51">
        <v>193.248</v>
      </c>
      <c r="E15" s="77">
        <f t="shared" si="0"/>
        <v>99.10153846153845</v>
      </c>
      <c r="F15" s="9">
        <f t="shared" si="1"/>
        <v>129.39270170739871</v>
      </c>
    </row>
    <row r="16" spans="1:6" s="47" customFormat="1" ht="60">
      <c r="A16" s="23" t="s">
        <v>70</v>
      </c>
      <c r="B16" s="74"/>
      <c r="C16" s="75"/>
      <c r="D16" s="51">
        <v>-105.302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143230</v>
      </c>
      <c r="D17" s="51">
        <v>148471.012</v>
      </c>
      <c r="E17" s="77">
        <f t="shared" si="0"/>
        <v>89.10220968613093</v>
      </c>
      <c r="F17" s="9">
        <f t="shared" si="1"/>
        <v>103.6591579976262</v>
      </c>
    </row>
    <row r="18" spans="1:6" ht="16.5" customHeight="1">
      <c r="A18" s="18" t="s">
        <v>13</v>
      </c>
      <c r="B18" s="59">
        <v>150</v>
      </c>
      <c r="C18" s="60">
        <v>124</v>
      </c>
      <c r="D18" s="50">
        <v>-538.314</v>
      </c>
      <c r="E18" s="77"/>
      <c r="F18" s="9"/>
    </row>
    <row r="19" spans="1:6" ht="28.5" customHeight="1">
      <c r="A19" s="24" t="s">
        <v>3</v>
      </c>
      <c r="B19" s="59">
        <v>14210</v>
      </c>
      <c r="C19" s="60">
        <v>12100</v>
      </c>
      <c r="D19" s="50">
        <v>11361.359</v>
      </c>
      <c r="E19" s="77">
        <f t="shared" si="0"/>
        <v>79.95326530612246</v>
      </c>
      <c r="F19" s="9">
        <f t="shared" si="1"/>
        <v>93.89552892561984</v>
      </c>
    </row>
    <row r="20" spans="1:6" ht="77.25" customHeight="1">
      <c r="A20" s="24" t="s">
        <v>28</v>
      </c>
      <c r="B20" s="59">
        <v>8400</v>
      </c>
      <c r="C20" s="60">
        <v>7119</v>
      </c>
      <c r="D20" s="50">
        <v>8231.47</v>
      </c>
      <c r="E20" s="77">
        <f t="shared" si="0"/>
        <v>97.99369047619047</v>
      </c>
      <c r="F20" s="9">
        <f t="shared" si="1"/>
        <v>115.6267734232336</v>
      </c>
    </row>
    <row r="21" spans="1:6" ht="15" customHeight="1">
      <c r="A21" s="24" t="s">
        <v>4</v>
      </c>
      <c r="B21" s="59">
        <v>5800</v>
      </c>
      <c r="C21" s="60">
        <v>4909.5</v>
      </c>
      <c r="D21" s="50">
        <v>4210.879</v>
      </c>
      <c r="E21" s="77">
        <f t="shared" si="0"/>
        <v>72.60136206896551</v>
      </c>
      <c r="F21" s="9">
        <f t="shared" si="1"/>
        <v>85.77001731337202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</row>
    <row r="23" spans="1:6" ht="15" customHeight="1">
      <c r="A23" s="25" t="s">
        <v>20</v>
      </c>
      <c r="B23" s="59">
        <v>3430</v>
      </c>
      <c r="C23" s="60">
        <v>2970</v>
      </c>
      <c r="D23" s="65">
        <v>4324.684</v>
      </c>
      <c r="E23" s="77">
        <f t="shared" si="0"/>
        <v>126.08408163265308</v>
      </c>
      <c r="F23" s="9">
        <f t="shared" si="1"/>
        <v>145.61225589225592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1289328.3749999998</v>
      </c>
      <c r="E24" s="107">
        <f t="shared" si="0"/>
        <v>84.6471444609304</v>
      </c>
      <c r="F24" s="108">
        <f t="shared" si="1"/>
        <v>101.94036361429448</v>
      </c>
    </row>
    <row r="25" spans="1:6" s="2" customFormat="1" ht="15" customHeight="1">
      <c r="A25" s="41" t="s">
        <v>67</v>
      </c>
      <c r="B25" s="74">
        <f>SUM(B26:B34)</f>
        <v>1331451.1730000002</v>
      </c>
      <c r="C25" s="75">
        <f>SUM(C26:C34)</f>
        <v>1123109.938</v>
      </c>
      <c r="D25" s="75">
        <f>SUM(D26:D34)</f>
        <v>1121045.145</v>
      </c>
      <c r="E25" s="77">
        <f t="shared" si="0"/>
        <v>84.19724040454916</v>
      </c>
      <c r="F25" s="9">
        <f t="shared" si="1"/>
        <v>99.8161539729871</v>
      </c>
    </row>
    <row r="26" spans="1:6" s="2" customFormat="1" ht="135.75" customHeight="1">
      <c r="A26" s="42" t="s">
        <v>22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193577.041</v>
      </c>
      <c r="D27" s="57">
        <v>192250.34</v>
      </c>
      <c r="E27" s="77">
        <f t="shared" si="0"/>
        <v>82.41887060838951</v>
      </c>
      <c r="F27" s="9">
        <f t="shared" si="1"/>
        <v>99.31463928100854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271516.508</v>
      </c>
      <c r="D30" s="57">
        <v>271465.994</v>
      </c>
      <c r="E30" s="77">
        <f t="shared" si="0"/>
        <v>82.21908723484842</v>
      </c>
      <c r="F30" s="9">
        <f t="shared" si="1"/>
        <v>99.98139560634009</v>
      </c>
    </row>
    <row r="31" spans="1:6" s="2" customFormat="1" ht="150" customHeight="1">
      <c r="A31" s="43" t="s">
        <v>24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95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3839.87</v>
      </c>
      <c r="C34" s="76">
        <v>3675.954</v>
      </c>
      <c r="D34" s="57">
        <v>3211.802</v>
      </c>
      <c r="E34" s="77">
        <f t="shared" si="0"/>
        <v>83.64350876461964</v>
      </c>
      <c r="F34" s="9">
        <f t="shared" si="1"/>
        <v>87.37329139592063</v>
      </c>
    </row>
    <row r="35" spans="1:6" s="54" customFormat="1" ht="20.25" customHeight="1">
      <c r="A35" s="48" t="s">
        <v>16</v>
      </c>
      <c r="B35" s="49">
        <f>B24+B25</f>
        <v>2854631.1730000004</v>
      </c>
      <c r="C35" s="61">
        <f>C24+C25</f>
        <v>2387896.848</v>
      </c>
      <c r="D35" s="11">
        <f>D24+D25</f>
        <v>2410373.5199999996</v>
      </c>
      <c r="E35" s="107">
        <f t="shared" si="0"/>
        <v>84.43730114061916</v>
      </c>
      <c r="F35" s="108">
        <f t="shared" si="1"/>
        <v>100.94127483014287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535.8</v>
      </c>
      <c r="D37" s="58">
        <v>500.916</v>
      </c>
      <c r="E37" s="77">
        <f t="shared" si="0"/>
        <v>80.79290322580646</v>
      </c>
      <c r="F37" s="9">
        <f t="shared" si="1"/>
        <v>93.48936170212767</v>
      </c>
    </row>
    <row r="38" spans="1:6" ht="45" customHeight="1">
      <c r="A38" s="24" t="s">
        <v>85</v>
      </c>
      <c r="B38" s="59"/>
      <c r="C38" s="60"/>
      <c r="D38" s="58">
        <v>2.174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164.4</v>
      </c>
      <c r="D39" s="59">
        <v>255.166</v>
      </c>
      <c r="E39" s="77">
        <f t="shared" si="0"/>
        <v>150.09764705882353</v>
      </c>
      <c r="F39" s="9">
        <f t="shared" si="1"/>
        <v>155.21046228710463</v>
      </c>
    </row>
    <row r="40" spans="1:6" ht="60.75" customHeight="1">
      <c r="A40" s="39" t="s">
        <v>63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</row>
    <row r="41" spans="1:6" s="38" customFormat="1" ht="45.75" customHeight="1">
      <c r="A41" s="39" t="s">
        <v>8</v>
      </c>
      <c r="B41" s="59">
        <v>965</v>
      </c>
      <c r="C41" s="60">
        <v>960</v>
      </c>
      <c r="D41" s="59">
        <v>1364.901</v>
      </c>
      <c r="E41" s="77">
        <f t="shared" si="0"/>
        <v>141.44051813471503</v>
      </c>
      <c r="F41" s="9">
        <f t="shared" si="1"/>
        <v>142.1771875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</row>
    <row r="43" spans="1:6" s="38" customFormat="1" ht="15.75" customHeight="1">
      <c r="A43" s="39" t="s">
        <v>77</v>
      </c>
      <c r="B43" s="29"/>
      <c r="C43" s="24"/>
      <c r="D43" s="103">
        <v>151.621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-33.658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2570</v>
      </c>
      <c r="D45" s="49">
        <f>SUM(D37:D44)</f>
        <v>3421.083</v>
      </c>
      <c r="E45" s="107">
        <f t="shared" si="0"/>
        <v>118.99419130434782</v>
      </c>
      <c r="F45" s="108">
        <f t="shared" si="1"/>
        <v>133.1160700389105</v>
      </c>
    </row>
    <row r="46" spans="1:6" s="78" customFormat="1" ht="18.75" customHeight="1">
      <c r="A46" s="48" t="s">
        <v>10</v>
      </c>
      <c r="B46" s="49">
        <f>B35+B45</f>
        <v>2857506.1730000004</v>
      </c>
      <c r="C46" s="49">
        <f>C35+C45</f>
        <v>2390466.848</v>
      </c>
      <c r="D46" s="49">
        <f>D35+D45</f>
        <v>2413794.6029999997</v>
      </c>
      <c r="E46" s="107">
        <f t="shared" si="0"/>
        <v>84.47206959017124</v>
      </c>
      <c r="F46" s="108">
        <f t="shared" si="1"/>
        <v>100.97586607484294</v>
      </c>
    </row>
    <row r="47" spans="1:6" ht="45">
      <c r="A47" s="106" t="s">
        <v>83</v>
      </c>
      <c r="B47" s="111">
        <v>705.5</v>
      </c>
      <c r="C47" s="60">
        <f>405.5+300</f>
        <v>705.5</v>
      </c>
      <c r="D47" s="60">
        <v>1763.891</v>
      </c>
      <c r="E47" s="110" t="s">
        <v>98</v>
      </c>
      <c r="F47" s="110" t="s">
        <v>98</v>
      </c>
    </row>
    <row r="48" spans="1:6" ht="14.25">
      <c r="A48" s="56" t="s">
        <v>18</v>
      </c>
      <c r="B48" s="49">
        <f>B46+B47</f>
        <v>2858211.6730000004</v>
      </c>
      <c r="C48" s="62">
        <f>C46+C47</f>
        <v>2391172.348</v>
      </c>
      <c r="D48" s="49">
        <f>D46+D47</f>
        <v>2415558.4939999995</v>
      </c>
      <c r="E48" s="107">
        <f t="shared" si="0"/>
        <v>84.51293222326711</v>
      </c>
      <c r="F48" s="108">
        <f t="shared" si="1"/>
        <v>101.01984058239867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2016-10-17T13:44:02Z</cp:lastPrinted>
  <dcterms:created xsi:type="dcterms:W3CDTF">2004-07-02T06:40:36Z</dcterms:created>
  <dcterms:modified xsi:type="dcterms:W3CDTF">2016-10-17T13:44:53Z</dcterms:modified>
  <cp:category/>
  <cp:version/>
  <cp:contentType/>
  <cp:contentStatus/>
</cp:coreProperties>
</file>