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Дебітор.заборг.01.01.2021" sheetId="1" r:id="rId1"/>
    <sheet name="Кредитор.заборг.01.01.2021" sheetId="2" r:id="rId2"/>
  </sheets>
  <externalReferences>
    <externalReference r:id="rId3"/>
  </externalReferences>
  <definedNames>
    <definedName name="_xlnm._FilterDatabase" localSheetId="0" hidden="1">Дебітор.заборг.01.01.2021!$A$1:$I$2776</definedName>
    <definedName name="_xlnm._FilterDatabase" localSheetId="1" hidden="1">Кредитор.заборг.01.01.2021!$A$1:$I$1140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40" i="2" l="1"/>
  <c r="H1140" i="2"/>
  <c r="G1140" i="2"/>
  <c r="F1140" i="2"/>
  <c r="I2776" i="1"/>
  <c r="H2776" i="1"/>
  <c r="G2776" i="1"/>
  <c r="F2776" i="1"/>
  <c r="I1116" i="2" l="1"/>
  <c r="H1116" i="2"/>
  <c r="G1116" i="2"/>
  <c r="F1116" i="2"/>
  <c r="I2772" i="1"/>
  <c r="H2772" i="1"/>
  <c r="G2772" i="1"/>
  <c r="F2772" i="1"/>
  <c r="I1111" i="2" l="1"/>
  <c r="H1111" i="2"/>
  <c r="G1111" i="2"/>
  <c r="F1111" i="2"/>
  <c r="I2768" i="1"/>
  <c r="H2768" i="1"/>
  <c r="G2768" i="1"/>
  <c r="F2768" i="1"/>
  <c r="I1106" i="2" l="1"/>
  <c r="H1106" i="2"/>
  <c r="G1106" i="2"/>
  <c r="F1106" i="2"/>
  <c r="I2764" i="1"/>
  <c r="H2764" i="1"/>
  <c r="G2764" i="1"/>
  <c r="F2764" i="1"/>
  <c r="I1100" i="2" l="1"/>
  <c r="H1100" i="2"/>
  <c r="G1100" i="2"/>
  <c r="F1100" i="2"/>
  <c r="I2761" i="1"/>
  <c r="H2761" i="1"/>
  <c r="G2761" i="1"/>
  <c r="F2761" i="1"/>
  <c r="I1097" i="2" l="1"/>
  <c r="H1097" i="2"/>
  <c r="G1097" i="2"/>
  <c r="F1097" i="2"/>
  <c r="I2758" i="1"/>
  <c r="H2758" i="1"/>
  <c r="G2758" i="1"/>
  <c r="F2758" i="1"/>
  <c r="I1052" i="2" l="1"/>
  <c r="H1052" i="2"/>
  <c r="G1052" i="2"/>
  <c r="F1052" i="2"/>
  <c r="I2714" i="1"/>
  <c r="H2714" i="1"/>
  <c r="G2714" i="1"/>
  <c r="F2714" i="1"/>
  <c r="I1049" i="2" l="1"/>
  <c r="H1049" i="2"/>
  <c r="G1049" i="2"/>
  <c r="F1049" i="2"/>
  <c r="I2705" i="1"/>
  <c r="H2705" i="1"/>
  <c r="G2705" i="1"/>
  <c r="F2705" i="1"/>
  <c r="I1047" i="2" l="1"/>
  <c r="H1047" i="2"/>
  <c r="G1047" i="2"/>
  <c r="F1047" i="2"/>
  <c r="I2703" i="1"/>
  <c r="G2703" i="1"/>
  <c r="H2691" i="1"/>
  <c r="H2703" i="1" s="1"/>
  <c r="F2691" i="1"/>
  <c r="F2703" i="1" s="1"/>
  <c r="I926" i="2" l="1"/>
  <c r="H926" i="2"/>
  <c r="G926" i="2"/>
  <c r="F926" i="2"/>
  <c r="I2609" i="1"/>
  <c r="H2609" i="1"/>
  <c r="G2609" i="1"/>
  <c r="F2609" i="1"/>
  <c r="I840" i="2" l="1"/>
  <c r="H840" i="2"/>
  <c r="G840" i="2"/>
  <c r="F840" i="2"/>
  <c r="I2531" i="1"/>
  <c r="H2531" i="1"/>
  <c r="G2531" i="1"/>
  <c r="F2531" i="1"/>
  <c r="I835" i="2" l="1"/>
  <c r="H835" i="2"/>
  <c r="G835" i="2"/>
  <c r="F835" i="2"/>
  <c r="D834" i="2"/>
  <c r="C834" i="2"/>
  <c r="D833" i="2"/>
  <c r="C833" i="2"/>
  <c r="D832" i="2"/>
  <c r="C832" i="2"/>
  <c r="D831" i="2"/>
  <c r="C831" i="2"/>
  <c r="D830" i="2"/>
  <c r="C830" i="2"/>
  <c r="D829" i="2"/>
  <c r="C829" i="2"/>
  <c r="I2516" i="1"/>
  <c r="H2516" i="1"/>
  <c r="G2516" i="1"/>
  <c r="F2516" i="1"/>
  <c r="I826" i="2" l="1"/>
  <c r="H826" i="2"/>
  <c r="G826" i="2"/>
  <c r="F826" i="2"/>
  <c r="I2508" i="1"/>
  <c r="H2508" i="1"/>
  <c r="G2508" i="1"/>
  <c r="F2508" i="1"/>
  <c r="I824" i="2" l="1"/>
  <c r="H824" i="2"/>
  <c r="G824" i="2"/>
  <c r="F824" i="2"/>
  <c r="I2506" i="1"/>
  <c r="H2506" i="1"/>
  <c r="G2506" i="1"/>
  <c r="F2506" i="1"/>
  <c r="I822" i="2" l="1"/>
  <c r="H822" i="2"/>
  <c r="G822" i="2"/>
  <c r="F822" i="2"/>
  <c r="I2500" i="1"/>
  <c r="H2500" i="1"/>
  <c r="G2500" i="1"/>
  <c r="F2500" i="1"/>
  <c r="I811" i="2" l="1"/>
  <c r="H811" i="2"/>
  <c r="G811" i="2"/>
  <c r="F811" i="2"/>
  <c r="I2492" i="1"/>
  <c r="H2492" i="1"/>
  <c r="G2492" i="1"/>
  <c r="F2492" i="1"/>
  <c r="I763" i="2" l="1"/>
  <c r="I774" i="2" s="1"/>
  <c r="H749" i="2"/>
  <c r="H774" i="2" s="1"/>
  <c r="G652" i="2"/>
  <c r="G774" i="2" s="1"/>
  <c r="F652" i="2"/>
  <c r="F774" i="2" s="1"/>
  <c r="I2420" i="1"/>
  <c r="H2420" i="1"/>
  <c r="G2420" i="1"/>
  <c r="F2416" i="1"/>
  <c r="F2420" i="1" s="1"/>
  <c r="I553" i="2" l="1"/>
  <c r="H553" i="2"/>
  <c r="G553" i="2"/>
  <c r="F553" i="2"/>
  <c r="I1862" i="1"/>
  <c r="H1862" i="1"/>
  <c r="G1862" i="1"/>
  <c r="F1862" i="1"/>
  <c r="I551" i="2" l="1"/>
  <c r="H551" i="2"/>
  <c r="G551" i="2"/>
  <c r="F551" i="2"/>
  <c r="I1860" i="1"/>
  <c r="H1860" i="1"/>
  <c r="G1860" i="1"/>
  <c r="F1860" i="1"/>
  <c r="I547" i="2" l="1"/>
  <c r="H547" i="2"/>
  <c r="G547" i="2"/>
  <c r="F547" i="2"/>
  <c r="I1856" i="1"/>
  <c r="H1856" i="1"/>
  <c r="G1856" i="1"/>
  <c r="F1856" i="1"/>
  <c r="I508" i="2" l="1"/>
  <c r="H508" i="2"/>
  <c r="G508" i="2"/>
  <c r="F508" i="2"/>
  <c r="I1281" i="1"/>
  <c r="H1281" i="1"/>
  <c r="G1281" i="1"/>
  <c r="F1281" i="1"/>
  <c r="I505" i="2" l="1"/>
  <c r="H505" i="2"/>
  <c r="G505" i="2"/>
  <c r="F505" i="2"/>
  <c r="I1279" i="1"/>
  <c r="H1279" i="1"/>
  <c r="G1279" i="1"/>
  <c r="F1279" i="1"/>
  <c r="I502" i="2" l="1"/>
  <c r="H502" i="2"/>
  <c r="G502" i="2"/>
  <c r="F502" i="2"/>
  <c r="H1277" i="1"/>
  <c r="F1277" i="1"/>
  <c r="I1272" i="1"/>
  <c r="I1271" i="1"/>
  <c r="I1269" i="1"/>
  <c r="I1265" i="1"/>
  <c r="G1265" i="1"/>
  <c r="I1261" i="1"/>
  <c r="G1261" i="1"/>
  <c r="I1260" i="1"/>
  <c r="G1260" i="1"/>
  <c r="I1251" i="1"/>
  <c r="G1251" i="1"/>
  <c r="I1250" i="1"/>
  <c r="G1250" i="1"/>
  <c r="I1249" i="1"/>
  <c r="G1249" i="1"/>
  <c r="G1277" i="1" l="1"/>
  <c r="I1277" i="1"/>
  <c r="I478" i="2"/>
  <c r="H478" i="2"/>
  <c r="G478" i="2"/>
  <c r="F478" i="2"/>
  <c r="I1248" i="1"/>
  <c r="H1248" i="1"/>
  <c r="G1248" i="1"/>
  <c r="F1248" i="1"/>
  <c r="I462" i="2" l="1"/>
  <c r="H462" i="2"/>
  <c r="G462" i="2"/>
  <c r="F462" i="2"/>
  <c r="I1223" i="1"/>
  <c r="H1223" i="1"/>
  <c r="G1223" i="1"/>
  <c r="F1223" i="1"/>
  <c r="I459" i="2" l="1"/>
  <c r="H459" i="2"/>
  <c r="G459" i="2"/>
  <c r="F459" i="2"/>
  <c r="I1217" i="1"/>
  <c r="H1217" i="1"/>
  <c r="G1217" i="1"/>
  <c r="F1217" i="1"/>
  <c r="I446" i="2" l="1"/>
  <c r="H446" i="2"/>
  <c r="G446" i="2"/>
  <c r="F446" i="2"/>
  <c r="I1210" i="1"/>
  <c r="H1210" i="1"/>
  <c r="G1210" i="1"/>
  <c r="F1210" i="1"/>
  <c r="I433" i="2" l="1"/>
  <c r="H433" i="2"/>
  <c r="G433" i="2"/>
  <c r="F433" i="2"/>
  <c r="I1203" i="1"/>
  <c r="H1203" i="1"/>
  <c r="G1203" i="1"/>
  <c r="F1203" i="1"/>
  <c r="I430" i="2" l="1"/>
  <c r="H430" i="2"/>
  <c r="G430" i="2"/>
  <c r="F430" i="2"/>
  <c r="I1201" i="1"/>
  <c r="H1201" i="1"/>
  <c r="G1201" i="1"/>
  <c r="F1201" i="1"/>
  <c r="I414" i="2" l="1"/>
  <c r="H414" i="2"/>
  <c r="G414" i="2"/>
  <c r="F414" i="2"/>
  <c r="I1195" i="1"/>
  <c r="H1195" i="1"/>
  <c r="G1195" i="1"/>
  <c r="F1195" i="1"/>
  <c r="I411" i="2" l="1"/>
  <c r="H411" i="2"/>
  <c r="G411" i="2"/>
  <c r="F411" i="2"/>
  <c r="I1192" i="1"/>
  <c r="H1192" i="1"/>
  <c r="G1192" i="1"/>
  <c r="F1192" i="1"/>
  <c r="I395" i="2" l="1"/>
  <c r="H395" i="2"/>
  <c r="G395" i="2"/>
  <c r="F395" i="2"/>
  <c r="I1180" i="1"/>
  <c r="H1180" i="1"/>
  <c r="G1180" i="1"/>
  <c r="F1180" i="1"/>
  <c r="I383" i="2" l="1"/>
  <c r="H383" i="2"/>
  <c r="G383" i="2"/>
  <c r="F383" i="2"/>
  <c r="I1163" i="1"/>
  <c r="H1163" i="1"/>
  <c r="G1163" i="1"/>
  <c r="F1163" i="1"/>
  <c r="I377" i="2" l="1"/>
  <c r="H377" i="2"/>
  <c r="G377" i="2"/>
  <c r="F377" i="2"/>
  <c r="I1155" i="1"/>
  <c r="H1155" i="1"/>
  <c r="G1155" i="1"/>
  <c r="F1155" i="1"/>
  <c r="I375" i="2" l="1"/>
  <c r="H375" i="2"/>
  <c r="G375" i="2"/>
  <c r="F375" i="2"/>
  <c r="I1151" i="1"/>
  <c r="H1151" i="1"/>
  <c r="G1151" i="1"/>
  <c r="F1151" i="1"/>
  <c r="I355" i="2" l="1"/>
  <c r="H355" i="2"/>
  <c r="G355" i="2"/>
  <c r="F355" i="2"/>
  <c r="I1144" i="1"/>
  <c r="H1144" i="1"/>
  <c r="G1144" i="1"/>
  <c r="F1144" i="1"/>
  <c r="I335" i="2" l="1"/>
  <c r="H335" i="2"/>
  <c r="G335" i="2"/>
  <c r="F335" i="2"/>
  <c r="I1128" i="1"/>
  <c r="H1128" i="1"/>
  <c r="G1128" i="1"/>
  <c r="F1128" i="1"/>
  <c r="I328" i="2" l="1"/>
  <c r="H328" i="2"/>
  <c r="G328" i="2"/>
  <c r="F328" i="2"/>
  <c r="I1117" i="1"/>
  <c r="H1117" i="1"/>
  <c r="G1117" i="1"/>
  <c r="F1117" i="1"/>
  <c r="I322" i="2" l="1"/>
  <c r="H322" i="2"/>
  <c r="G322" i="2"/>
  <c r="F322" i="2"/>
  <c r="I1115" i="1"/>
  <c r="H1115" i="1"/>
  <c r="G1115" i="1"/>
  <c r="F1115" i="1"/>
  <c r="I320" i="2" l="1"/>
  <c r="H320" i="2"/>
  <c r="G320" i="2"/>
  <c r="F320" i="2"/>
  <c r="I1113" i="1"/>
  <c r="H1113" i="1"/>
  <c r="G1113" i="1"/>
  <c r="F1113" i="1"/>
  <c r="I316" i="2" l="1"/>
  <c r="H316" i="2"/>
  <c r="G316" i="2"/>
  <c r="F316" i="2"/>
  <c r="I1111" i="1"/>
  <c r="H1111" i="1"/>
  <c r="G1111" i="1"/>
  <c r="F1111" i="1"/>
  <c r="I310" i="2" l="1"/>
  <c r="G310" i="2"/>
  <c r="H308" i="2"/>
  <c r="F308" i="2"/>
  <c r="F264" i="2"/>
  <c r="H263" i="2"/>
  <c r="F263" i="2"/>
  <c r="F176" i="2"/>
  <c r="F76" i="2"/>
  <c r="G1105" i="1"/>
  <c r="I1104" i="1"/>
  <c r="G1104" i="1"/>
  <c r="I1103" i="1"/>
  <c r="G1103" i="1"/>
  <c r="I1102" i="1"/>
  <c r="G1102" i="1"/>
  <c r="I1101" i="1"/>
  <c r="G1101" i="1"/>
  <c r="I1100" i="1"/>
  <c r="G1100" i="1"/>
  <c r="I1099" i="1"/>
  <c r="G1099" i="1"/>
  <c r="I1098" i="1"/>
  <c r="G1098" i="1"/>
  <c r="I1097" i="1"/>
  <c r="G1097" i="1"/>
  <c r="I1096" i="1"/>
  <c r="G1096" i="1"/>
  <c r="I1095" i="1"/>
  <c r="G1095" i="1"/>
  <c r="I1094" i="1"/>
  <c r="G1094" i="1"/>
  <c r="I1093" i="1"/>
  <c r="G1093" i="1"/>
  <c r="G890" i="1"/>
  <c r="F890" i="1"/>
  <c r="G544" i="1"/>
  <c r="F544" i="1"/>
  <c r="H156" i="1"/>
  <c r="G156" i="1"/>
  <c r="F156" i="1"/>
  <c r="I131" i="1"/>
  <c r="H131" i="1"/>
  <c r="G131" i="1"/>
  <c r="F131" i="1"/>
  <c r="I111" i="1"/>
  <c r="H111" i="1"/>
  <c r="G111" i="1"/>
  <c r="F111" i="1"/>
  <c r="H1106" i="1" l="1"/>
  <c r="I1106" i="1"/>
  <c r="H310" i="2"/>
  <c r="G1106" i="1"/>
  <c r="F1106" i="1"/>
  <c r="F310" i="2"/>
  <c r="I58" i="2"/>
  <c r="H58" i="2"/>
  <c r="G58" i="2"/>
  <c r="F58" i="2"/>
  <c r="I49" i="1"/>
  <c r="H49" i="1"/>
  <c r="G49" i="1"/>
  <c r="F49" i="1"/>
  <c r="I55" i="2" l="1"/>
  <c r="H55" i="2"/>
  <c r="G55" i="2"/>
  <c r="F55" i="2"/>
  <c r="I46" i="1"/>
  <c r="H46" i="1"/>
  <c r="G46" i="1"/>
  <c r="F46" i="1"/>
  <c r="I51" i="2" l="1"/>
  <c r="H51" i="2"/>
  <c r="G51" i="2"/>
  <c r="F51" i="2"/>
  <c r="I44" i="1"/>
  <c r="H44" i="1"/>
  <c r="G44" i="1"/>
  <c r="F20" i="1"/>
  <c r="F44" i="1" s="1"/>
  <c r="I30" i="2" l="1"/>
  <c r="H30" i="2"/>
  <c r="G30" i="2"/>
  <c r="F30" i="2"/>
  <c r="I18" i="1"/>
  <c r="H18" i="1"/>
  <c r="G18" i="1"/>
  <c r="F18" i="1"/>
  <c r="I24" i="2" l="1"/>
  <c r="H24" i="2"/>
  <c r="G24" i="2"/>
  <c r="F24" i="2"/>
  <c r="I15" i="1"/>
  <c r="H15" i="1"/>
  <c r="G15" i="1"/>
  <c r="F15" i="1"/>
  <c r="F19" i="2" l="1"/>
  <c r="I19" i="2" l="1"/>
  <c r="H19" i="2"/>
  <c r="G19" i="2"/>
  <c r="I10" i="1"/>
  <c r="H10" i="1"/>
  <c r="G10" i="1"/>
  <c r="F10" i="1"/>
</calcChain>
</file>

<file path=xl/sharedStrings.xml><?xml version="1.0" encoding="utf-8"?>
<sst xmlns="http://schemas.openxmlformats.org/spreadsheetml/2006/main" count="17231" uniqueCount="4717">
  <si>
    <t>Найменування комунального підприємства Миколаївської міської ради</t>
  </si>
  <si>
    <t>Код ЄДРПОУ</t>
  </si>
  <si>
    <t>Найменування дебітора</t>
  </si>
  <si>
    <t>Група поточної дебіторської заборгованості</t>
  </si>
  <si>
    <t>ЖКП ММР “Прибужжя”</t>
  </si>
  <si>
    <t>34707436</t>
  </si>
  <si>
    <t>Населення житлового масиву</t>
  </si>
  <si>
    <t>За продукцію (товари роботи послуги)</t>
  </si>
  <si>
    <t>Дитяча школа мистецтв №3</t>
  </si>
  <si>
    <t>30333491</t>
  </si>
  <si>
    <t>Орендарі за експлуатаційні послуги</t>
  </si>
  <si>
    <t>Найменування кредитора</t>
  </si>
  <si>
    <t>Група поточної кредиторської заборгованості</t>
  </si>
  <si>
    <t>ПАТ “Миколаївська електропостачальна компанія”</t>
  </si>
  <si>
    <t>42129888</t>
  </si>
  <si>
    <t>ТОВ “Міський інформаційно-розрахунковий центр”</t>
  </si>
  <si>
    <t>33084386</t>
  </si>
  <si>
    <t>ОКП “Миколаївоблтеплоенерго”</t>
  </si>
  <si>
    <t>31319242</t>
  </si>
  <si>
    <t>ЖКП ММР “Бриз”</t>
  </si>
  <si>
    <t>33250539</t>
  </si>
  <si>
    <t xml:space="preserve">ТОВ “Гідромаш ЛТД” </t>
  </si>
  <si>
    <t>36579598</t>
  </si>
  <si>
    <t>ТОВ СП “АЛЬТУС-ПРО”</t>
  </si>
  <si>
    <t>34033573</t>
  </si>
  <si>
    <t>Розрахунки з працівниками</t>
  </si>
  <si>
    <t>За розрахунками з оплати праці</t>
  </si>
  <si>
    <t>ГУ ДПС у Миколаївській області</t>
  </si>
  <si>
    <t>43144729</t>
  </si>
  <si>
    <t>За розрахунками зі страхування</t>
  </si>
  <si>
    <t>УК у м. Миколаїв/ Центральний район</t>
  </si>
  <si>
    <t>37992781</t>
  </si>
  <si>
    <t>За розрахунками з бюджетом</t>
  </si>
  <si>
    <t>УК у м.Миколаїв (ПДВ)</t>
  </si>
  <si>
    <t>NA</t>
  </si>
  <si>
    <t>За товари (роботи послуги)</t>
  </si>
  <si>
    <t>04592434</t>
  </si>
  <si>
    <t>ТОВ "Клініка Унімед"</t>
  </si>
  <si>
    <t>32997076</t>
  </si>
  <si>
    <t>ПАТ "СК КРАЇНА"</t>
  </si>
  <si>
    <t>20842474</t>
  </si>
  <si>
    <t>ММВУВД ФССУ в Мик.обл.</t>
  </si>
  <si>
    <t>41416805</t>
  </si>
  <si>
    <t>ПП "Сана Ко"</t>
  </si>
  <si>
    <t>31117042</t>
  </si>
  <si>
    <t>Всього:</t>
  </si>
  <si>
    <t>ПП "Медицина для Вас"</t>
  </si>
  <si>
    <t>20875278</t>
  </si>
  <si>
    <t>ПАТ "Лінде газ України"</t>
  </si>
  <si>
    <t>05761850</t>
  </si>
  <si>
    <t>ПАТ "Укртелеком"</t>
  </si>
  <si>
    <t>21560766</t>
  </si>
  <si>
    <t>ТОВ "Миколаївська електропостачальна компанія"</t>
  </si>
  <si>
    <t>ДКСУ м.Київ</t>
  </si>
  <si>
    <t>37992030</t>
  </si>
  <si>
    <t>Працівники КНП ММР "МЛ№3"</t>
  </si>
  <si>
    <t>КНП ММР "Пологовий будинок№1"</t>
  </si>
  <si>
    <t>05483138</t>
  </si>
  <si>
    <t>ТВП ФСС</t>
  </si>
  <si>
    <t>Інша поточна дебіторська заборгованість</t>
  </si>
  <si>
    <t>Управління охорони здоров'я МОДА</t>
  </si>
  <si>
    <t xml:space="preserve"> ГУ ДПС У МИКОЛАЇВСЬКIЙ ОБ./ЦЕНТРАЛ.Р-Н</t>
  </si>
  <si>
    <t>05483139</t>
  </si>
  <si>
    <t>ПП Нікольтрейд</t>
  </si>
  <si>
    <t>УК у м.МИКОЛАЇВ/ЦЕНТР.Р-Н/11011000</t>
  </si>
  <si>
    <t>Співробітники підприємства</t>
  </si>
  <si>
    <t>ПДВ</t>
  </si>
  <si>
    <t>328984395</t>
  </si>
  <si>
    <t>АТ "ОПЕРАТОР ГАЗОРОЗПОДІЛЬНОЇ СИСТЕМИ МИКОЛАЇВГАЗ"</t>
  </si>
  <si>
    <t>05410263</t>
  </si>
  <si>
    <t>ТОВ " ЕНЕРДЖІ ТРЕЙД ГРУП"</t>
  </si>
  <si>
    <t>36716332</t>
  </si>
  <si>
    <t>32884395</t>
  </si>
  <si>
    <t>ПАТ "УКРТЕЛЕКОМ"</t>
  </si>
  <si>
    <t>ТОВ "Фармаклуб"</t>
  </si>
  <si>
    <t>43506696</t>
  </si>
  <si>
    <t>Миколаїв. ГУК/Центр.р-н</t>
  </si>
  <si>
    <t>КНП ММР "ЦПМСД №4"</t>
  </si>
  <si>
    <t>Інші поточні зобов’язання</t>
  </si>
  <si>
    <t>КЖЕП ММР "Зоря"</t>
  </si>
  <si>
    <t>37104458</t>
  </si>
  <si>
    <t>населення</t>
  </si>
  <si>
    <t>Інгульський районний відділ філії Державної установи "Центр пробації" в Миколаївської області</t>
  </si>
  <si>
    <t>ТОВ "ЕЛІС"</t>
  </si>
  <si>
    <t>ТОВ "Краєвид"</t>
  </si>
  <si>
    <t>25380239</t>
  </si>
  <si>
    <t>ДП НВКГ "Зоря-Машпроект"</t>
  </si>
  <si>
    <t>ТОВ "Чайна імперія"</t>
  </si>
  <si>
    <t>КНП ММР "ЦПМСД № 1"</t>
  </si>
  <si>
    <t>05483150</t>
  </si>
  <si>
    <t>МПП "АЛСУ"</t>
  </si>
  <si>
    <t>ТОВ "Фотограф №5"</t>
  </si>
  <si>
    <t>24056264</t>
  </si>
  <si>
    <t>ТОВ "Свантовит"</t>
  </si>
  <si>
    <t>ТОВ "ТА "Подорожуй з Меркурій тур"</t>
  </si>
  <si>
    <t>ПП "Міська аптека"</t>
  </si>
  <si>
    <t>34375399</t>
  </si>
  <si>
    <t>ТОВ "ВКФ "ДНЕПРЯНКА"</t>
  </si>
  <si>
    <t>ТОВ "Жемчужина"</t>
  </si>
  <si>
    <t>13867385</t>
  </si>
  <si>
    <t>ПАТ "Державний ощадний банк України"</t>
  </si>
  <si>
    <t>00032129</t>
  </si>
  <si>
    <t>ПАТ Приватбанк</t>
  </si>
  <si>
    <t>14360570</t>
  </si>
  <si>
    <t>ПАТ "ДАТА ГРУП"</t>
  </si>
  <si>
    <t>31720260</t>
  </si>
  <si>
    <t>ПрАТ "Киівстар"</t>
  </si>
  <si>
    <t>ТОВ НВП "ТЕНЕТ"</t>
  </si>
  <si>
    <t>22485498</t>
  </si>
  <si>
    <t>ПрАТ "Миколаївська ТЕЦ"</t>
  </si>
  <si>
    <t>ТОВ "Центрліфт"</t>
  </si>
  <si>
    <t>ТОВ " Ліфт МК"</t>
  </si>
  <si>
    <t>42824924</t>
  </si>
  <si>
    <t>ТОВ "Міський інформаційно-розрахунковий центр"</t>
  </si>
  <si>
    <t>ТОВ "Премиум Альянс"</t>
  </si>
  <si>
    <t>ТОВ "Медична дезинфекція"</t>
  </si>
  <si>
    <t>36153730</t>
  </si>
  <si>
    <t>ТОВ "АльянсБуд Миколаїв"</t>
  </si>
  <si>
    <t>ТОВ "Будівельна фірма "Висота"</t>
  </si>
  <si>
    <t>ПДФО</t>
  </si>
  <si>
    <t>30% оренди</t>
  </si>
  <si>
    <t>ЕСВ</t>
  </si>
  <si>
    <t>військовий збір 1,5 %</t>
  </si>
  <si>
    <t>розрахунки з зарплати</t>
  </si>
  <si>
    <t>інші поточні забов`язання</t>
  </si>
  <si>
    <t>КП ММР "Миколаївські парки"</t>
  </si>
  <si>
    <t>32884306</t>
  </si>
  <si>
    <t>ТОВ "АРТ СОФТ"</t>
  </si>
  <si>
    <t>31096604</t>
  </si>
  <si>
    <t>21560765</t>
  </si>
  <si>
    <t>КП "Миколаївкомунтранс"</t>
  </si>
  <si>
    <t>32459822</t>
  </si>
  <si>
    <t>КП "ЕЛУ автодорог"</t>
  </si>
  <si>
    <t>03349499</t>
  </si>
  <si>
    <t>КНП ММР "ЦПМСД №5"</t>
  </si>
  <si>
    <t>35512883</t>
  </si>
  <si>
    <t>ТОВ "Сервіс ГРУПП ЛТД"</t>
  </si>
  <si>
    <t>37882399</t>
  </si>
  <si>
    <t>Лікарняний лист</t>
  </si>
  <si>
    <t>ПП "Бухгалтерська фірма "ПАРТНЕР"</t>
  </si>
  <si>
    <t>40063307</t>
  </si>
  <si>
    <t>За розрахунками за виданими авансами</t>
  </si>
  <si>
    <t>МКП "Миколаївводоканал"</t>
  </si>
  <si>
    <t>31448144</t>
  </si>
  <si>
    <t>Автоматизація бізнесу ЮА ТОВ</t>
  </si>
  <si>
    <t>41964465</t>
  </si>
  <si>
    <t>Альма-Софт ТОВ</t>
  </si>
  <si>
    <t>43184625</t>
  </si>
  <si>
    <t>Арсенал В.К.П. ТОВ</t>
  </si>
  <si>
    <t>31662445</t>
  </si>
  <si>
    <t>Бюро технічної інвентаризації Микол.міжміське КП</t>
  </si>
  <si>
    <t>03349507</t>
  </si>
  <si>
    <t>В Справі ТОВ</t>
  </si>
  <si>
    <t>37565441</t>
  </si>
  <si>
    <t>ВАРТІС ТОВ</t>
  </si>
  <si>
    <t>34350636</t>
  </si>
  <si>
    <t>ВЕНБЕСТ ТОВ</t>
  </si>
  <si>
    <t>30310579</t>
  </si>
  <si>
    <t>ГУНП в Микол.обл.</t>
  </si>
  <si>
    <t>40108735</t>
  </si>
  <si>
    <t>Дезсистема ТОВ</t>
  </si>
  <si>
    <t>41196801</t>
  </si>
  <si>
    <t>Деливери ТОВ</t>
  </si>
  <si>
    <t>31738765</t>
  </si>
  <si>
    <t>Департамент патрульної поліції</t>
  </si>
  <si>
    <t>40108646</t>
  </si>
  <si>
    <t>Диа-Ника ТОВ</t>
  </si>
  <si>
    <t>36622391</t>
  </si>
  <si>
    <t>Добробут-Авто ТОВ</t>
  </si>
  <si>
    <t>36907782</t>
  </si>
  <si>
    <t>Епіцентр-К Гипермаркет Миколаїв</t>
  </si>
  <si>
    <t>32490244</t>
  </si>
  <si>
    <t>ЕТАЛОН ПРОФСТРОЙ ТОВ</t>
  </si>
  <si>
    <t>38583475</t>
  </si>
  <si>
    <t>ІНПРО ІНЖИНІРІНГ ТОВ</t>
  </si>
  <si>
    <t>40387700</t>
  </si>
  <si>
    <t>Інтернаціональні телекомунікації ТОВ</t>
  </si>
  <si>
    <t>30109015</t>
  </si>
  <si>
    <t>Інтерпроект GMBH</t>
  </si>
  <si>
    <t>35402590</t>
  </si>
  <si>
    <t>ІТАКА ТД ТОВ</t>
  </si>
  <si>
    <t>37744287</t>
  </si>
  <si>
    <t>КРІОГЕНСЕРВІС  фірма ТОВ</t>
  </si>
  <si>
    <t>21543199</t>
  </si>
  <si>
    <t>КСМ-Груп ТОВ</t>
  </si>
  <si>
    <t>35508002</t>
  </si>
  <si>
    <t>Лайт-Сервіс ТОВ</t>
  </si>
  <si>
    <t>39376560</t>
  </si>
  <si>
    <t>МЗЗБВ ТОВ(Миколаївський завод залізаб.вир)</t>
  </si>
  <si>
    <t>01349874</t>
  </si>
  <si>
    <t>Миколаївгаз АТ</t>
  </si>
  <si>
    <t>Миколаївкомунтранс КП</t>
  </si>
  <si>
    <t>Миколаївобленерго АТ  Південна ф-я</t>
  </si>
  <si>
    <t>25713066</t>
  </si>
  <si>
    <t>Миколаївобленерго Філія (роботи Погранична,94)</t>
  </si>
  <si>
    <t>24789699</t>
  </si>
  <si>
    <t>Миколаївоблтеплоенерго ОКП</t>
  </si>
  <si>
    <t>Монтаж-Технология ПП</t>
  </si>
  <si>
    <t>32282891</t>
  </si>
  <si>
    <t>Навч.-метод.центр з безпеки життєдіяльності ПП</t>
  </si>
  <si>
    <t>42285415</t>
  </si>
  <si>
    <t>Ночной експресс ЧП</t>
  </si>
  <si>
    <t>31511336</t>
  </si>
  <si>
    <t>Профисталь ТОВ</t>
  </si>
  <si>
    <t>39381784</t>
  </si>
  <si>
    <t>ПРОФІНСТРУМЕНТ-СЕРВІС ТОВ</t>
  </si>
  <si>
    <t>37519037</t>
  </si>
  <si>
    <t>РАЙФФАЙЗЕН  БАНК АВАЛЬ ПАТ</t>
  </si>
  <si>
    <t>14305909</t>
  </si>
  <si>
    <t>Редакція газети "Вечерний Николаев"</t>
  </si>
  <si>
    <t>20882700</t>
  </si>
  <si>
    <t>РИМЗ ТОВ</t>
  </si>
  <si>
    <t>36329606</t>
  </si>
  <si>
    <t>Светолюкс-Николаев ПП</t>
  </si>
  <si>
    <t>30397329</t>
  </si>
  <si>
    <t>Славута ПВКФ</t>
  </si>
  <si>
    <t>30069323</t>
  </si>
  <si>
    <t>Судостроительный завод им. 61 коммунара</t>
  </si>
  <si>
    <t>14313240</t>
  </si>
  <si>
    <t>Таврия ТБ ТОВ</t>
  </si>
  <si>
    <t>20896760</t>
  </si>
  <si>
    <t>Тарком Екосервіс ТОВ</t>
  </si>
  <si>
    <t>38234621</t>
  </si>
  <si>
    <t>Теплотехника ТОВ СКБ</t>
  </si>
  <si>
    <t>32543018</t>
  </si>
  <si>
    <t>Технодайв ТОВ ВБК</t>
  </si>
  <si>
    <t>38928521</t>
  </si>
  <si>
    <t>Технодар-Днепр ТОВ</t>
  </si>
  <si>
    <t>40088101</t>
  </si>
  <si>
    <t>Укріндустріалгруп ТОВ</t>
  </si>
  <si>
    <t>34986307</t>
  </si>
  <si>
    <t>УКРІНТЕРЕНЕРГО ДП ЗД</t>
  </si>
  <si>
    <t>19480600</t>
  </si>
  <si>
    <t>Укрпошта  МД УДППЗ</t>
  </si>
  <si>
    <t>25382899</t>
  </si>
  <si>
    <t>Укртелеком ПАТ Херсон.ф-я</t>
  </si>
  <si>
    <t>Управління поліції охорони в Херсон.обл.</t>
  </si>
  <si>
    <t>40108850</t>
  </si>
  <si>
    <t>ФАРЛЕП-ІНВЕСТ ПАТ</t>
  </si>
  <si>
    <t>19199961</t>
  </si>
  <si>
    <t>Херсонгаз ПАТ</t>
  </si>
  <si>
    <t>03355353</t>
  </si>
  <si>
    <t>Херсонобленерго АТ</t>
  </si>
  <si>
    <t>24104112</t>
  </si>
  <si>
    <t>ХерсонОблЕнерго АТ</t>
  </si>
  <si>
    <t>38151729</t>
  </si>
  <si>
    <t>Хімлаборреактив ТОВ</t>
  </si>
  <si>
    <t>23522853</t>
  </si>
  <si>
    <t>Центр стандартизаii,метрологii  та сертифiк. Мик.</t>
  </si>
  <si>
    <t>02568259</t>
  </si>
  <si>
    <t>Центр стандартизаii.метрологii  та сертифiк Херсон</t>
  </si>
  <si>
    <t>02568348</t>
  </si>
  <si>
    <t>Центральный-1 ТОВ</t>
  </si>
  <si>
    <t>34889374</t>
  </si>
  <si>
    <t>Югенергоконтракт ТОВ</t>
  </si>
  <si>
    <t>34234539</t>
  </si>
  <si>
    <t>Югенергопром ПП</t>
  </si>
  <si>
    <t>36574207</t>
  </si>
  <si>
    <t>АБІНБЕВ ЕФЕС УКРАЇНА ПРАТ</t>
  </si>
  <si>
    <t>30965655</t>
  </si>
  <si>
    <t>39470308</t>
  </si>
  <si>
    <t>ДЄЗ Корабел КП</t>
  </si>
  <si>
    <t>34607130</t>
  </si>
  <si>
    <t>Інгул Санаторій - профілакторий ДП СБЗ ім. 61</t>
  </si>
  <si>
    <t>23039335</t>
  </si>
  <si>
    <t>МГЗ Миколаївський глиноземний завод ТзОВ</t>
  </si>
  <si>
    <t>33133003</t>
  </si>
  <si>
    <t>Миколаївбуд ПрАТ БФ</t>
  </si>
  <si>
    <t>01273036</t>
  </si>
  <si>
    <t>Миколаївбуд ПрАТ БФ ДП Будкомплект</t>
  </si>
  <si>
    <t>01275182</t>
  </si>
  <si>
    <t>Нікосервіс ТОВ</t>
  </si>
  <si>
    <t>41968627</t>
  </si>
  <si>
    <t>ОСББ "АЙЛАНД"</t>
  </si>
  <si>
    <t>33798192</t>
  </si>
  <si>
    <t>ОСББ Надія 33</t>
  </si>
  <si>
    <t>40628237</t>
  </si>
  <si>
    <t>ОСББ Новобузький,89</t>
  </si>
  <si>
    <t>42609953</t>
  </si>
  <si>
    <t>ОСББ Південна,31А</t>
  </si>
  <si>
    <t>43123866</t>
  </si>
  <si>
    <t>ОСББ Чкалова 102</t>
  </si>
  <si>
    <t>41344893</t>
  </si>
  <si>
    <t>ОСББ Чорноморець</t>
  </si>
  <si>
    <t>22442075</t>
  </si>
  <si>
    <t>Рене-Дом ТОВ</t>
  </si>
  <si>
    <t>35218408</t>
  </si>
  <si>
    <t>Строй-ТОС ТОВ</t>
  </si>
  <si>
    <t>41599569</t>
  </si>
  <si>
    <t>СЯО БАО ТОВ</t>
  </si>
  <si>
    <t>39880905</t>
  </si>
  <si>
    <t>ТЕЦ Миколаївська ПрАТ</t>
  </si>
  <si>
    <t>30083966</t>
  </si>
  <si>
    <t>Збір за використання радіочастот</t>
  </si>
  <si>
    <t>Пільги населення</t>
  </si>
  <si>
    <t>ВФ Україна ПрАТ (МТС Україна)</t>
  </si>
  <si>
    <t>14333937</t>
  </si>
  <si>
    <t>Київстар ПрАТ</t>
  </si>
  <si>
    <t>21673832</t>
  </si>
  <si>
    <t>лайфселл ТОВ</t>
  </si>
  <si>
    <t>22859846</t>
  </si>
  <si>
    <t>Миколаївські парки КП ММР</t>
  </si>
  <si>
    <t>Симон Петро" ООО</t>
  </si>
  <si>
    <t>32686650</t>
  </si>
  <si>
    <t>Центр захисту  тварин КП ММР</t>
  </si>
  <si>
    <t>24796498</t>
  </si>
  <si>
    <t>Цифрові комунікації ПП</t>
  </si>
  <si>
    <t>32391576</t>
  </si>
  <si>
    <t>Аскон ЛТД компания ТОВ</t>
  </si>
  <si>
    <t>13848476</t>
  </si>
  <si>
    <t>Малицкий В.И.  Кагатная-1 ЧП</t>
  </si>
  <si>
    <t>32508303</t>
  </si>
  <si>
    <t>Він Ярд ТОВ</t>
  </si>
  <si>
    <t>41921374</t>
  </si>
  <si>
    <t>ГУ ДКСУ у м.Киеве</t>
  </si>
  <si>
    <t>37993783</t>
  </si>
  <si>
    <t>Забота" ЖЭК ТОВ</t>
  </si>
  <si>
    <t>Менсіс ТОВ</t>
  </si>
  <si>
    <t>Місто для людей  Миколаїв ТОВ</t>
  </si>
  <si>
    <t>Низель ТОВ</t>
  </si>
  <si>
    <t>ОСББ "Богоявленське"</t>
  </si>
  <si>
    <t>ОСББ "Електронна-70"</t>
  </si>
  <si>
    <t>Радсад АТ</t>
  </si>
  <si>
    <t>00413989</t>
  </si>
  <si>
    <t>СПЕЦАВТО МИКОЛАЇВ ТОВ</t>
  </si>
  <si>
    <t>ФГ Гевко м.Херсон с.Федорівка</t>
  </si>
  <si>
    <t>39958761</t>
  </si>
  <si>
    <t>Фермерське господарство "ГАГАУЗ  ЄРІ"</t>
  </si>
  <si>
    <t>Центр сертиф.та експ.насіння і садівн.маи. ДП Херс</t>
  </si>
  <si>
    <t xml:space="preserve"> Акціонерне товариство "Завод" Екватор"</t>
  </si>
  <si>
    <t>14308032</t>
  </si>
  <si>
    <t xml:space="preserve"> АКЦІОНЕРНЕ ТОВАРИСТВО "МИКОЛАЇВОБЛЕНЕРГО", ФІЛІЯ АТ "МИКОЛАЇВОБЛЕНЕРГО" "ПІВДЕННА"</t>
  </si>
  <si>
    <t>23399393</t>
  </si>
  <si>
    <t xml:space="preserve"> АКЦІОНЕРНЕ ТОВАРИСТВО "ПЕРШИЙ УКРАЇНСЬКИЙ МІЖНАРОДНИЙ БАНК"</t>
  </si>
  <si>
    <t>14282829</t>
  </si>
  <si>
    <t xml:space="preserve"> КОНЦЕРН РАДІОМОВЛЕННЯ,РАДІОЗВ`ЯЗКУ ТА ТЕЛЕБАЧЕННЯ, МИКОЛАЇВСЬКА ФІЛІЯ КОНЦЕРНУ РРТ</t>
  </si>
  <si>
    <t>01190043</t>
  </si>
  <si>
    <t>АВІАЦІЙНО-ТЕХНІЧНИЙ СПОРТИВНИЙ КЛУБ ІКАР</t>
  </si>
  <si>
    <t>13873416</t>
  </si>
  <si>
    <t>Автогаражне товариство "Мотор"</t>
  </si>
  <si>
    <t>23037968</t>
  </si>
  <si>
    <t>АВТОГАРАЖНЕ ТОВАРИСТВО ВЛАСНИКІВ ПРИВАТНОГО АВТОМОТОТРАНСПОРТУ "СТАПЕЛЬ"</t>
  </si>
  <si>
    <t>23038888</t>
  </si>
  <si>
    <t>АВТОГАРАЖНИЙ КООПЕРАТИВ "БЕРЕГ"</t>
  </si>
  <si>
    <t>23040982</t>
  </si>
  <si>
    <t>Автогаражний кооператив "Буг"</t>
  </si>
  <si>
    <t>25382994</t>
  </si>
  <si>
    <t>АВТОГАРАЖНИЙ КООПЕРАТИВ "ВОЛГА"</t>
  </si>
  <si>
    <t>22439897</t>
  </si>
  <si>
    <t>АВТОГАРАЖНИЙ КООПЕРАТИВ "ЗОРЯНИЙ"</t>
  </si>
  <si>
    <t>23041929</t>
  </si>
  <si>
    <t>Автогаражний кооператив "Інгул"</t>
  </si>
  <si>
    <t>23040628</t>
  </si>
  <si>
    <t>АВТОГАРАЖНИЙ КООПЕРАТИВ "ЛАДА"</t>
  </si>
  <si>
    <t>22429057</t>
  </si>
  <si>
    <t>Автогаражний кооператив "МЕТЕОРИТ"</t>
  </si>
  <si>
    <t>23041935</t>
  </si>
  <si>
    <t>АВТОГАРАЖНИЙ КООПЕРАТИВ "МОСКВИЧ"</t>
  </si>
  <si>
    <t>24797902</t>
  </si>
  <si>
    <t>АВТОГАРАЖНИЙ КООПЕРАТИВ "ПОЛЬОТ"</t>
  </si>
  <si>
    <t>23411094</t>
  </si>
  <si>
    <t>Автогаражний кооператив "Світлофор"</t>
  </si>
  <si>
    <t>23397218</t>
  </si>
  <si>
    <t>АВТОГАРАЖНИЙ КООПЕРАТИВ "ТЕМВОД"</t>
  </si>
  <si>
    <t>23038583</t>
  </si>
  <si>
    <t>Автогаражний кооператив "Якорек"</t>
  </si>
  <si>
    <t>23089712</t>
  </si>
  <si>
    <t>АВТОГАРАЖНИЙ КООПЕРАТИВ БУГЗЬКИЙ</t>
  </si>
  <si>
    <t>23627368</t>
  </si>
  <si>
    <t>АВТОГАРАЖНИЙ КООПЕРАТИВ МЕТАЛЕВИХ ГАРАЖІВ "ЧЕРНОМОРСЬКИЙ"</t>
  </si>
  <si>
    <t>25381411</t>
  </si>
  <si>
    <t>АВТОГАРАЖНИЙ КООПЕРАТИВ ПОБЕДА</t>
  </si>
  <si>
    <t>23409973</t>
  </si>
  <si>
    <t>АВТОГАРАЖНИЙ КООПЕРАТИВ ТАВРІЯ-1</t>
  </si>
  <si>
    <t>25383031</t>
  </si>
  <si>
    <t>АВТОГАРАЖНИЙ КООПЕРАТИВ ТЕМП-2</t>
  </si>
  <si>
    <t>23040930</t>
  </si>
  <si>
    <t>АВТОГАРАЖНИЙ КООПЕРАТИВ ЧЕРНОМОРЕЦ</t>
  </si>
  <si>
    <t>26132259</t>
  </si>
  <si>
    <t>АВТОГАРАЖНИЙ КООПЕРАТІВ ПРОМІНЬ-2</t>
  </si>
  <si>
    <t>20882806</t>
  </si>
  <si>
    <t>АВТОКООПЕРАТИВ "НИВА "</t>
  </si>
  <si>
    <t>23409938</t>
  </si>
  <si>
    <t>АВТОКООПЕРАТИВ КОМУНАР</t>
  </si>
  <si>
    <t>23088718</t>
  </si>
  <si>
    <t>АДВОКАТСЬКЕ ОБ`ЄДНАННЯ "АДВОКАТСЬКА ФІРМА"В.РИЖИЙ І ПАРТНЕРИ"</t>
  </si>
  <si>
    <t>20916787</t>
  </si>
  <si>
    <t>АКЦІОНЕРНЕ ТОВАРИСТВО  "БАНК ІНВЕСТИЦІЙ ТА ЗАОЩАДЖЕНЬ"</t>
  </si>
  <si>
    <t>33695095</t>
  </si>
  <si>
    <t>АКЦІОНЕРНЕ ТОВАРИСТВО "АЛЬФА-БАНК"</t>
  </si>
  <si>
    <t>23494714</t>
  </si>
  <si>
    <t>АКЦІОНЕРНЕ ТОВАРИСТВО "БАНК ФОРВАРД"</t>
  </si>
  <si>
    <t>34186061</t>
  </si>
  <si>
    <t>АКЦІОНЕРНЕ ТОВАРИСТВО "ДЕРЖАВНИЙ ЕКСПОРТНО-ІМПОРТНИЙ БАНК УКРАЇНИ", філія АТ "Укрексімбанк" в м.Миколаєві</t>
  </si>
  <si>
    <t>00032112</t>
  </si>
  <si>
    <t>АКЦІОНЕРНЕ ТОВАРИСТВО "МИКОЛАЇВОБЛЕНЕРГО"</t>
  </si>
  <si>
    <t>АКЦІОНЕРНЕ ТОВАРИСТВО "РАЙФФАЙЗЕН БАНК АВАЛЬ"</t>
  </si>
  <si>
    <t>АКЦІОНЕРНЕ ТОВАРИСТВО "УКРАЇНСЬКА ЗАЛІЗНИЦЯ" РЕГІОНАЛЬНА ФІЛІЯ "ОДЕСЬКА ЗАЛІЗНИЦЯ" ВИРОБНИЧИЙ ПІДРОЗДІЛ СЛУЖБИ ВОЄНІЗОВАНОЇ ОХОРОНИ ХЕРСОНСЬКИЙ ЗАГІН ВОЄНІЗОВАНОЇ ОХОРОНИ</t>
  </si>
  <si>
    <t>40075815</t>
  </si>
  <si>
    <t>Акціонерне товариство "Українська залізниця", філія "Пасажирська компанія" виробничий підрозділ вокзал станції Миколаїв</t>
  </si>
  <si>
    <t>АКЦІОНЕРНЕ ТОВАРИСТВО "УКРПОШТА", Миколаївська дирекція</t>
  </si>
  <si>
    <t>21560045</t>
  </si>
  <si>
    <t>АКЦІОНЕРНЕ ТОВАРИСТВО ВІДКРИТОГО ТИПУ "ФІРМА "АУРА"</t>
  </si>
  <si>
    <t>00307402</t>
  </si>
  <si>
    <t>АКЦІОНЕРНЕ ТОВАРИСТВО ВІДКРИТОГО ТИПУ ФІРМА "АУРА"</t>
  </si>
  <si>
    <t>АКЦІОНЕРНЕ ТОВАРИСТВО ЗАКРИТОГО ТИПУ "МИКОЛАЇВСЬКА СПЕЦІАЛІЗОВАНА ПЕРЕСУВНА МЕХАНІЗОВАНА КОЛОНА  №3"</t>
  </si>
  <si>
    <t>03585449</t>
  </si>
  <si>
    <t>АЛІНА ТОВ, ПЕРУКАРНЯ</t>
  </si>
  <si>
    <t>25380707</t>
  </si>
  <si>
    <t>АЛЬБА ДЕНС ТОВ, СТОМАТОЛОГІЯ</t>
  </si>
  <si>
    <t>33188377</t>
  </si>
  <si>
    <t>АСОЦІАЦІЯ ФЕРМЕРІВ ТА ПРИВАТНИХ ЗЕМЛЕВЛАСНИКІВ МИКОЛАЇВСБКОЇ ОБЛАСТІ</t>
  </si>
  <si>
    <t>26498523</t>
  </si>
  <si>
    <t>АТ "Ощадбанк " ,Філія  -  Миколаївське обласне управління АТ "Ощадбанк"</t>
  </si>
  <si>
    <t>АТ "УКРАЇНСЬКА ЗАЛІЗНИЦЯ" регіональна філія "Одеська  залізниця " виробничий підрозділ "Одеська об`єднана дирекція залізничних перевезень"</t>
  </si>
  <si>
    <t>АТ "УКРАЇНСЬКА ЗАЛІЗНИЦЯ", Регіональна філія "Одеська залізниця", Виробничий підрозділ служби сигналізації та зв`язку Миколаївська дистанція сигналізації та зв'язку</t>
  </si>
  <si>
    <t>АТ "Українська залізниця", Філія "Центр будівельно-монтажних робіт та експлуатації будівль і споруд",виробничий структурний підрозділ "Херсонське територіальне управління"</t>
  </si>
  <si>
    <t>АТ "УКРЗАЛІЗНИЦЯ" , Регіональна філія "Одеська   залізниця" ,   Виробничий підрозділ служби вагонного господарства експлуатаційне-ремонтне вагонне депо Херсон</t>
  </si>
  <si>
    <t>АТ "УКРЗАЛІЗНИЦЯ" , Регіональна філія "Одеська   залізниця" ,  Виробничий підрозділ служби колії "Миколаївська дистанція колії"</t>
  </si>
  <si>
    <t>АТ "УКРЗАЛІЗНИЦЯ",    Регіональна філія "Одеська  залізниця", Херсонська дистанція електропостачання</t>
  </si>
  <si>
    <t>АТ "УКРЗАЛІЗНИЦЯ", Регіональна філія "Одеська залізниця" , ВП "Локомотивне  депо Миколаїв"</t>
  </si>
  <si>
    <t>АТ "УКРЗАЛІЗНИЦЯ",Регіональна філія "Одеська залізниця",Виробничий підрозділ служби комерційної роботи та маркетингу "Одеська механізована дистанція навантажувально-розвантажувальних робіт"</t>
  </si>
  <si>
    <t>АЮ-ДАГ ТОВ, МАГАЗИН</t>
  </si>
  <si>
    <t>24785678</t>
  </si>
  <si>
    <t>БАГАТОПРОФІЛЬНИЙ КООПЕРАТИВ "МАКСИМ"</t>
  </si>
  <si>
    <t>22436944</t>
  </si>
  <si>
    <t>БАЗА ТОВ</t>
  </si>
  <si>
    <t>25373914</t>
  </si>
  <si>
    <t>БУДИНКОВИЙ КОМІТЕТ САМООРГАНІЗАЦІЇ НАСЕЛЕННЯ    "ДОБРОБУТ"ПО ВУЛ.ДАЧНІЙ,34 М.МИКОЛАЄВА</t>
  </si>
  <si>
    <t>38457752</t>
  </si>
  <si>
    <t>БУДИНКОВИЙ КОМІТЕТ САМООРГАНІЗАЦІЇ НАСЕЛЕННЯ   ПО ВУЛ.ВОДОПРОВІДНІЙ,19 М.МИКОЛАЄВА</t>
  </si>
  <si>
    <t>38458211</t>
  </si>
  <si>
    <t>БУДИНКОВИЙ КОМІТЕТ САМООРГАНІЗАЦІЇ НАСЕЛЕННЯ   ПО ВУЛ.ТЕРАСНІЙ,7-А М.МИКОЛАЄВА</t>
  </si>
  <si>
    <t>38458337</t>
  </si>
  <si>
    <t>БУДИНКОВИЙ КОМІТЕТ САМООРГАНІЗАЦІЇ НАСЕЛЕННЯ "ВІКТОРІЯ"</t>
  </si>
  <si>
    <t>34772683</t>
  </si>
  <si>
    <t>БУДИНКОВИЙ КОМІТЕТ САМООРГАНІЗАЦІЇ НАСЕЛЕННЯ "ЛЕГЕНДА"</t>
  </si>
  <si>
    <t>34992860</t>
  </si>
  <si>
    <t>БУДИНКОВИЙ КОМІТЕТ САМООРГАНІЗАЦІЇ НАСЕЛЕННЯ ПО    ВУЛ.ГРОМАДЯНСЬКА 44-А "НІКА"</t>
  </si>
  <si>
    <t>34851544</t>
  </si>
  <si>
    <t>БУДИНКОУПРАВЛІННЯ №1 КВАРТИРНО-ЕКСПЛУАТАЦІЙНОГО ВІДДІЛУ М. МИКОЛАЄВА</t>
  </si>
  <si>
    <t>22993289</t>
  </si>
  <si>
    <t>ВАША СТОМАТОЛОГІЯ ТОВ, СТОМАТОЛОГІЯ</t>
  </si>
  <si>
    <t>35106385</t>
  </si>
  <si>
    <t>ВИРОБНИЧЕ  КОМЕРЦІЙНЕ  ПРИВАТНЕ ПІДПРИЄМСТВО " БУЛАК"</t>
  </si>
  <si>
    <t>13864392</t>
  </si>
  <si>
    <t>ВИРОБНИЧО-ТЕХНІЧНЕ ОБ"ЄДНАННЯ "МИКОЛАЇВКООПАВТОМЕХ"</t>
  </si>
  <si>
    <t>01738506</t>
  </si>
  <si>
    <t>ВОЛКОРА ТОВ ВКФ, ТОРГОВИЙ ПАВІЛЬЙОН</t>
  </si>
  <si>
    <t>19300325</t>
  </si>
  <si>
    <t>ВСЕВОЛОД ЗАТ,3 ПОВЕРХ</t>
  </si>
  <si>
    <t>13862950</t>
  </si>
  <si>
    <t>Гаражний кооператив "ПРОСПЕКТ"</t>
  </si>
  <si>
    <t>13857676</t>
  </si>
  <si>
    <t>ГАРАЖНИЙ КООПЕРАТИВ ЧОВНОВА СТАНЦІЯ РИБАК</t>
  </si>
  <si>
    <t>20915776</t>
  </si>
  <si>
    <t>ГГМ ПП</t>
  </si>
  <si>
    <t>23622017</t>
  </si>
  <si>
    <t>ГЕЛІОС АГРО ТОВ</t>
  </si>
  <si>
    <t>39249031</t>
  </si>
  <si>
    <t>ГОЛОВНЕ УПРАВЛІННЯ ДЕРЖГЕОКАДАСТРУ У МИКОЛАЇВСЬКІЙ ОБЛАСТІ</t>
  </si>
  <si>
    <t>39825404</t>
  </si>
  <si>
    <t>ГОСПОДАРСЬКЕ ТОВАРИСТВО З ОБМЕЖЕНОЮ ВІДПОВІДАЛЬНІСТЮ "СЕРВІС-ПРІМА"ЛТД</t>
  </si>
  <si>
    <t>13855022</t>
  </si>
  <si>
    <t>ГРОМАДСЬКА ОРГАНІЗАЦІЯ " МИКОЛАЇВСЬКА ОБЛАСНА ОРГАНІЗАЦІЯ ТОВАРИСТВА СПРИЯННЯ ОБОРОНІ УКРАЇНИ"</t>
  </si>
  <si>
    <t>02728556</t>
  </si>
  <si>
    <t>ГРОМАДСЬКА ОРГАНІЗАЦІЯ "МИКОЛАЇВСЬКЕ ОБЛАСНЕ ОБ`ЄДНАННЯ САДІВНИКІВ"</t>
  </si>
  <si>
    <t>23037903</t>
  </si>
  <si>
    <t>ГРОМАДСЬКА ОРГАНІЗАЦІЯ САДІВНИЧЕ ТОВАРИСТВО "ПЕРЕМОГА"</t>
  </si>
  <si>
    <t>20887494</t>
  </si>
  <si>
    <t>ГРОМАДСЬКА ОРГАНІЗАЦІЯ САДІВНИЧЕ ТОВАРИСТВО "РАКЕТА"</t>
  </si>
  <si>
    <t>25382540</t>
  </si>
  <si>
    <t>ДАЙМСЕРВІСЦЕНТР ТОВ, МАГАЗИН  РАССВЕТ</t>
  </si>
  <si>
    <t>34566084</t>
  </si>
  <si>
    <t>ДЕДАЛ ЛЮКС, ПП, РЕКЛАМНИЙ ЦЕХ</t>
  </si>
  <si>
    <t>13872115</t>
  </si>
  <si>
    <t>ДЕРЖАВНА УСТАНОВА  "Держгідрографія",Філія державної установи "Держгідрографія" "Миколаївський район Держгідрографії"</t>
  </si>
  <si>
    <t>21720000</t>
  </si>
  <si>
    <t>Державне підприємство - Дослідний завод  Інстітута імпульсних процесів та технологій Національної академії наук України</t>
  </si>
  <si>
    <t>05410381</t>
  </si>
  <si>
    <t>Державне підприємство "Державний науково-дослідний та проектно-вишукувальний інститут "НДІпроектреконструкція", Миколаївський філіал інституту "НДІпроектреконструкція"</t>
  </si>
  <si>
    <t>04653199</t>
  </si>
  <si>
    <t>ДЕРЖАВНЕ ПІДПРИЄМСТВО "ДЕРЖАВНИЙ ЦЕНТР СЕРТИФІКАЦІЇ І ЕКСПЕРТИЗИ СІЛЬСЬКОГОСПОДАРСЬКОЇ ПРОДУКЦІЇ"</t>
  </si>
  <si>
    <t>39394238</t>
  </si>
  <si>
    <t>Державне підприємство "Дослідно-проектний центр кораблебудування"</t>
  </si>
  <si>
    <t>14307618</t>
  </si>
  <si>
    <t>ДЕРЖАВНЕ ПІДПРИЄМСТВО "ІНФОРМАЦІЙНО-ЕКСПЕРТНИЙ ЦЕНТР З ЕНЕРГОЗБЕРЕЖЕННЯ В МИКОЛАЇВСЬКІЙ ОБЛАСТІ"</t>
  </si>
  <si>
    <t>31706707</t>
  </si>
  <si>
    <t>Державне підприємство "Миколаївський авіаремонтний завод "НАРП"</t>
  </si>
  <si>
    <t>09794409</t>
  </si>
  <si>
    <t>ДЕРЖАВНЕ ПІДПРИЄМСТВО "МИКОЛАЇВСЬКИЙ НАУКОВО-ВИРОБНИЧИЙ ЦЕНТР СТАНДАРТИЗАЦІЇ, МЕТРОЛОГІЇ ТА СЕРТИФІКАЦІЇ"</t>
  </si>
  <si>
    <t>Державне підприємство "Миколаївський науково-дослідний та проектний інститут землеустрою"</t>
  </si>
  <si>
    <t>19286878</t>
  </si>
  <si>
    <t>ДЕРЖАВНЕ ПІДПРИЄМСТВО "МИКОЛАЇВСЬКИЙ СУДНОБУДІВНИЙ ЗАВОД"</t>
  </si>
  <si>
    <t>ДЕРЖАВНЕ ПІДПРИЄМСТВО "СТИВІДОРНА КОМПАНІЯ "ОЛЬВІЯ"</t>
  </si>
  <si>
    <t>19290012</t>
  </si>
  <si>
    <t>ДЕРЖАВНЕ ПІДПРИЄМСТВО "ЦЕНТР СЕРТИФІКАЦІЇ ТА ЕКСПЕРТИЗИ НАСІННЯ І САДИВНОГО МАТЕРІАЛУ", ХЕРСОНСЬКА ФІЛІЯ ДЕРЖАВНОГО ПІДПРИЄМСТВА "ЦЕНТР СЕРТИФІКАЦІЇ ТА ЕКСПЕРТИЗИ НАСІННЯ І САДИВНОГО МАТЕРІАЛУ"</t>
  </si>
  <si>
    <t>37884028</t>
  </si>
  <si>
    <t>ДЕРЖАВНЕ ПІДПРИЄМСТВО "ЦЕНТР СЕРТИФІКАЦІЇ ТА ЕКСПЕРТИЗИ НАСІННЯ І САДИВНОГО МАТЕРІАЛУ",Миколаївська філія</t>
  </si>
  <si>
    <t>ДЕРЖАВНИЙ ВОЄНІЗОВАНИЙ ГІРНИЧОРЯТУВАЛЬНИЙ(АВАРІЙНО-РЯТУВАЛЬНИЙ) ЗАГІН ДЕРЖАВНОЇ СЛУЖБИ УКРАЇНИ З НАДЗВИЧАЙНИХ СИТУАЦІЙ</t>
  </si>
  <si>
    <t>33873405</t>
  </si>
  <si>
    <t>ДНІПРЯНКА ВКФ ТОВ, МАГАЗИН</t>
  </si>
  <si>
    <t>20880807</t>
  </si>
  <si>
    <t>30899860</t>
  </si>
  <si>
    <t>ДОЧІРНЄ ПІДПРИЄМСТВО "МИКОЛАЇВСЬКА ПЕРЕСУВНА МЕХАНІЗОВАНА КОЛОНА ОБЛСПОЖИВСПІЛКИ"</t>
  </si>
  <si>
    <t>01739492</t>
  </si>
  <si>
    <t>Дочірнє підприємство "УКРАВТОГАЗ" Національної акціонерної компанії "Нафтогаз України"</t>
  </si>
  <si>
    <t>36265925</t>
  </si>
  <si>
    <t>ДОЧІРНЄ ПІДПРИЄМСТВО ВАТ "МИКОЛАЇВОБЛАГРОБУД" "МИКОЛАЇВСЬКИЙ ГОСПРОЗРАХУНКОВИЙ БУДІВЕЛЬНИЙ ЗАГІН"</t>
  </si>
  <si>
    <t>20626670</t>
  </si>
  <si>
    <t>ДП  "Миколаївський облавтодор"  ВАТ "ДАК  Автомобільні дороги України",філія "Миколаївська ДЕД"</t>
  </si>
  <si>
    <t>31159920</t>
  </si>
  <si>
    <t>ДП ІНСТИТУТ "Південдіпрорибфлот"</t>
  </si>
  <si>
    <t>04752910</t>
  </si>
  <si>
    <t>ДРУГА РЕЛІГІЙНА ГРОМАДА АДВЕНТИСТІВ СЬОМОГО ДНЯ</t>
  </si>
  <si>
    <t>26363020</t>
  </si>
  <si>
    <t>ЖБК ''ІСКРА-2 ''</t>
  </si>
  <si>
    <t>22441070</t>
  </si>
  <si>
    <t>ЖБК КОМУНАР-7</t>
  </si>
  <si>
    <t>23038548</t>
  </si>
  <si>
    <t>ЖБК РАЙДУГА</t>
  </si>
  <si>
    <t>22440165</t>
  </si>
  <si>
    <t>ЖБК СТРІЛА</t>
  </si>
  <si>
    <t>22442052</t>
  </si>
  <si>
    <t>ЖБК ''ФРЕГАТ ''</t>
  </si>
  <si>
    <t>23088546</t>
  </si>
  <si>
    <t>ЖИТЛО ТОВ</t>
  </si>
  <si>
    <t>30333596</t>
  </si>
  <si>
    <t>ЖИТЛОВО-БУДІВЕЛЬНИЙ КООПЕРАТИВ  "КОМУНАЛЬНИК-3"</t>
  </si>
  <si>
    <t>23040887</t>
  </si>
  <si>
    <t>ЖИТЛОВО-БУДІВЕЛЬНИЙ КООПЕРАТИВ  ''БАТЬКІВЩИНА ''</t>
  </si>
  <si>
    <t>23040344</t>
  </si>
  <si>
    <t>ЖИТЛОВО-БУДІВЕЛЬНИЙ КООПЕРАТИВ "ДУНАЄВА"</t>
  </si>
  <si>
    <t>39748241</t>
  </si>
  <si>
    <t>ЖИТЛОВО-БУДІВЕЛЬНИЙ КООПЕРАТИВ "СУПУТНИК"</t>
  </si>
  <si>
    <t>23038034</t>
  </si>
  <si>
    <t>Житлово-будівельний кооператив ''КРИСТАЛ''</t>
  </si>
  <si>
    <t>23041160</t>
  </si>
  <si>
    <t>ЖИТЛОВО-БУДІВЕЛЬНИЙ КООПЕРАТИВ ''ТЕМП-2 ''</t>
  </si>
  <si>
    <t>23039252</t>
  </si>
  <si>
    <t>ЖИТЛОВО-КОМУНАЛЬНЕ ПІДПРИЄМСТВО "МРІЯ-Т" ВІТОВСЬКОГО РАЙОНУ МИКОЛАЇВСЬКОЇ ОБЛАСТІ</t>
  </si>
  <si>
    <t>38071235</t>
  </si>
  <si>
    <t>36896247</t>
  </si>
  <si>
    <t>ЖИТЛОВО-КОМУНАЛЬНЕ ПІДПРИЄМСТВО МИКОЛАЇВСЬКОЇ МІСЬКОЇ РАДИ "ПІВДЕНЬ"</t>
  </si>
  <si>
    <t>32884814</t>
  </si>
  <si>
    <t>ЖИТЛОВО-КОМУНАЛЬНЕ ПІДПРИЄМСТВО МИКОЛАЇВСЬКОЇ МІСЬКОЇ РАДИ "ПРИБУЖЖЯ"</t>
  </si>
  <si>
    <t>ЖИТЛОВО-КОМУНАЛЬНЕ ПІДПРИЄМСТВО МІШКОВО-ПОГОРІЛІВСЬКОЇ СІЛЬСЬКОЇ РАДИ</t>
  </si>
  <si>
    <t>31545119</t>
  </si>
  <si>
    <t>ЖКП  ММР "БРИЗ"</t>
  </si>
  <si>
    <t>ЖОВТНЕВА РАЙОННА СПІЛКА СПОЖИВЧИХ ТОВАРИСТВ</t>
  </si>
  <si>
    <t>30405623</t>
  </si>
  <si>
    <t>ЗАВОДСЬКА РАЙОННА ОРГАНІЗАЦІЯ КОМУНІСТИЧОЇ ПАРТІЇ УКРАЇНИ</t>
  </si>
  <si>
    <t>25956060</t>
  </si>
  <si>
    <t>ЗАКРИТЕ АКЦІОНЕРНЕ ТОВАРИСТВО "АКЦІОНЕРНА СТРАХОВА КОМПАНІЯ З НАДАННЯ ЕКСТРЕНОЇ МЕДИЧНОЇ ДОПОМОГИ ІНОЗЕМНИМ ГРОМАДЯНАМ"</t>
  </si>
  <si>
    <t>26301199</t>
  </si>
  <si>
    <t>ЗАКРИТЕ АКЦІОНЕРНЕ ТОВАРИСТВО ПОБУТРАДІОТЕХНІКА</t>
  </si>
  <si>
    <t>03055987</t>
  </si>
  <si>
    <t>ЗІНЧЕНКО Ю В, ПП ЮРИДИЧНА ФІРМА</t>
  </si>
  <si>
    <t>31821135</t>
  </si>
  <si>
    <t>ІНТЕР`ЄР - ЛЮКС ТОВ БП</t>
  </si>
  <si>
    <t>19285755</t>
  </si>
  <si>
    <t>ІСТРІЯ ТОВ, МАГАЗИН ДУХОВНИЙ МИР</t>
  </si>
  <si>
    <t>19302117</t>
  </si>
  <si>
    <t>КВАРТИРНО-ЕКСПЛУАТАЦІЙНИЙ ВІДДІЛ МІСТА МИКОЛАЇВ</t>
  </si>
  <si>
    <t>08029523</t>
  </si>
  <si>
    <t>КЄП ТОВ</t>
  </si>
  <si>
    <t>30899792</t>
  </si>
  <si>
    <t>КМК-РЕМСЕРВІС ТОВ</t>
  </si>
  <si>
    <t>31043217</t>
  </si>
  <si>
    <t>КНВП "ТРІБОТЕХНІКА"</t>
  </si>
  <si>
    <t>23082976</t>
  </si>
  <si>
    <t>КОДЕКС ТОВ НВКФ</t>
  </si>
  <si>
    <t>19293810</t>
  </si>
  <si>
    <t>КОЛЕКТИВНЕ ПІДПРИЄМСТВО "МИКОЛАЇВЛІФТ"</t>
  </si>
  <si>
    <t>05472620</t>
  </si>
  <si>
    <t>КОМІНС ЛТД ТОВ, ОФІС</t>
  </si>
  <si>
    <t>23624387</t>
  </si>
  <si>
    <t>КОМУНАЛЬНЕ ЖИТЛОВО-ЕКСПЛУАТАЦІЙНЕ ПІДПРИЄМСТВО №24</t>
  </si>
  <si>
    <t>31671292</t>
  </si>
  <si>
    <t>КОМУНАЛЬНЕ НЕКОМЕРЦІЙНЕ ПІДПРИЄМСТВО "МИКОЛАЇВСЬКИЙ ОБЛАСНИЙ ЦЕНТР ЛІКУВАННЯ ІНФЕКЦІЙНИХ ХВОРОБ" МИКОЛАЇВСЬКОЇ ОБЛАСНОЇ РАДИ</t>
  </si>
  <si>
    <t>43443474</t>
  </si>
  <si>
    <t>КОМУНАЛЬНЕ ПІДПРИЄМСТВО "ДОБРОПОБУТ"</t>
  </si>
  <si>
    <t>41956297</t>
  </si>
  <si>
    <t>32333053</t>
  </si>
  <si>
    <t>КОМУНАЛЬНЕ ПІДПРИЄМСТВО ДИРЕКЦІЯ ЄДИНОГО ЗАМОВНИКА "ПІЛОТ"</t>
  </si>
  <si>
    <t>34566566</t>
  </si>
  <si>
    <t>КОМУНАЛЬНЕ ПІДПРИЄМСТВО МИКОЛАЇВСЬКОЇ МІСЬКОЇ  РАДИ "МИКОЛАЇВЕЛЕКТРОТРАНС"</t>
  </si>
  <si>
    <t>03328468</t>
  </si>
  <si>
    <t>КОМУНАЛЬНЕ ПІДПРИЄМСТВО С.МІШКОВО</t>
  </si>
  <si>
    <t>33578738</t>
  </si>
  <si>
    <t>КОМУНАЛЬНЕ ПІДПРИЄМСТВО СПЕЦІАЛІЗОВАНЕ КОМУНАЛЬНЕ ПІДПРИЄМСТВО "ГУРТОЖИТОК"</t>
  </si>
  <si>
    <t>34437926</t>
  </si>
  <si>
    <t>КОМУНАЛЬНЕ ПІДПРИЄМСТВО"ДИРЕКЦИЯ ЄДИНОГО ЗАМОВНИКА"ОКЕАН"</t>
  </si>
  <si>
    <t>34606687</t>
  </si>
  <si>
    <t>КОМУНАЛЬНЕ ПІДПРИЄМСТВО"МИКОЛАЇВСЬКА ОВОЧЕВА БАЗА"</t>
  </si>
  <si>
    <t>32189152</t>
  </si>
  <si>
    <t>КОНКУР ТОВ, ШВЕЙНЕ ПІДПРИЄМСТВО</t>
  </si>
  <si>
    <t>22438754</t>
  </si>
  <si>
    <t>Концерн "Військторгсервіс", філія "Південна" Концерну "Військторгсервіс"</t>
  </si>
  <si>
    <t>33689922</t>
  </si>
  <si>
    <t>Кооператив "АНТРАЦИТ"</t>
  </si>
  <si>
    <t>22436471</t>
  </si>
  <si>
    <t>КООПЕРАТИВ ГАРАЖІВ СОКІЛ</t>
  </si>
  <si>
    <t>23039743</t>
  </si>
  <si>
    <t>КООПЕРАТИВНЕ ПІДПРИЄМСТВО "ЖОВТНЕВЕ ТРАНСПОРТНЕ ТОРГОВО-ЗАГОТІВЕЛЬНЕ ПІДПРИЄМСТВО"</t>
  </si>
  <si>
    <t>20876220</t>
  </si>
  <si>
    <t>КРЕДИТНА СПІЛКА "ІСТОК"</t>
  </si>
  <si>
    <t>26364449</t>
  </si>
  <si>
    <t>ЛОКОН-У ТОВ</t>
  </si>
  <si>
    <t>23404326</t>
  </si>
  <si>
    <t>МАГАЗИН 103 ТОВ</t>
  </si>
  <si>
    <t>13859296</t>
  </si>
  <si>
    <t>МАЙСТЕРНЯ З РЕМОНТУ ВЗУТТЯ, ПП, МАН</t>
  </si>
  <si>
    <t>20883059</t>
  </si>
  <si>
    <t>МАЛЕ НАУКОВЕ-ВПРОВАДЖУВАЛЬНЕ ПІДПРИЄМСТВО ТОВАРИСТВО З ОБМЕЖЕНОЮ ВІДПОВІДАЛЬНІСТЮ "ВОЛЕКС ЛТД"</t>
  </si>
  <si>
    <t>13849671</t>
  </si>
  <si>
    <t>Мале науково-виробниче підприємство "Товариство з обмеженою відповідальністю "АМАРАНТ"</t>
  </si>
  <si>
    <t>13852153</t>
  </si>
  <si>
    <t>МАЛЕ ПРИВАТНЕ ПІДПРИЕМСТВО "ФІОРД"</t>
  </si>
  <si>
    <t>19290058</t>
  </si>
  <si>
    <t>Мале приватне підприємство "Алсу"</t>
  </si>
  <si>
    <t>13872405</t>
  </si>
  <si>
    <t>МАЛЕ ПРИВАТНЕ ПІДПРИЄМСТВО "КАЛИНА"</t>
  </si>
  <si>
    <t>13864647</t>
  </si>
  <si>
    <t>Мале спільне підприємство "Судліфтсервіс"</t>
  </si>
  <si>
    <t>13856027</t>
  </si>
  <si>
    <t>МИДОСО ТОВ, ІНТЕРНЕТ КАФЕ</t>
  </si>
  <si>
    <t>13871506</t>
  </si>
  <si>
    <t>МИКОЛАЇВ- ТАВРІЯ- ЦЕНТР ТОВ</t>
  </si>
  <si>
    <t>23628741</t>
  </si>
  <si>
    <t>25879080</t>
  </si>
  <si>
    <t>МИКОЛАЇВСЬКА ЗРАЗКОВА АВТОМОБІЛЬНА ШКОЛА ТСОУ</t>
  </si>
  <si>
    <t>02724096</t>
  </si>
  <si>
    <t>МИКОЛАЇВСЬКА ОБЛАСНА МОЛОДІЖНА ЕКОЛОГІЧНА ОРГАНІЗАЦІЯ "МАМА-86"</t>
  </si>
  <si>
    <t>34319156</t>
  </si>
  <si>
    <t>МИКОЛАЇВСЬКА ОБЛАСНА ОРГАНІЗАЦІЯ ВСЕУКРАЇНСЬКОГО ФІЗКУЛЬТУРНО-СПОРТИВНОГО ТОВАРИСТВА "КОЛОС"АГРОПРОМИСЛОВОГО КОМПЛЕКСУ УКРАЇНИ</t>
  </si>
  <si>
    <t>01290129</t>
  </si>
  <si>
    <t>МИКОЛАЇВСЬКА ОБЛАСНА ОРГАНІЗАЦІЯ УКРАЇНСЬКОГО ТОВАРИСТВА ГЛУХИХ</t>
  </si>
  <si>
    <t>03973068</t>
  </si>
  <si>
    <t>МИКОЛАЇВСЬКА ФЕДЕРАЦІЯ АТЛЕТИЗМУ</t>
  </si>
  <si>
    <t>24794393</t>
  </si>
  <si>
    <t>МИКОЛАЇВСЬКА ФІЛІЯ ПРИВАТНОГО АКЦІОНЕРНОГО ТОВАРИСТВА "УКРАЇНСЬКА ПОЖЕЖНО-СТРАХОВА КОМПАНІЯ"</t>
  </si>
  <si>
    <t>20602681</t>
  </si>
  <si>
    <t>МИКОЛАЇВСЬКЕ ОБЛАСНЕ ДП ДАК" ХЛІБ УКРАЇНИ"</t>
  </si>
  <si>
    <t>24057944</t>
  </si>
  <si>
    <t>МИКОЛАЇВСЬКЕ ОБЛАСНЕ ОБ`ЄДНАННЯ ІНВАЛІДІВ ЗЛАГОДА</t>
  </si>
  <si>
    <t>23612740</t>
  </si>
  <si>
    <t>Миколаївське учбово-виробниче підприємство  Українського товариства сліпих</t>
  </si>
  <si>
    <t>03967843</t>
  </si>
  <si>
    <t>Миколаївське учбово-виробниче підприємство Українського товариства глухих</t>
  </si>
  <si>
    <t>03972695</t>
  </si>
  <si>
    <t>Миколаївський місцевий благодійний фонд "ВЗАЄМОДОПОМОГА"</t>
  </si>
  <si>
    <t>26131641</t>
  </si>
  <si>
    <t>МИКОЛАЇВСЬКИЙ МІСЦЕВИЙ БЛАГОДІЙНИЙ ФОНД "ВИХІД"</t>
  </si>
  <si>
    <t>26363390</t>
  </si>
  <si>
    <t>МИКОЛАЇВСЬКИЙ ОБЛАСНИЙ БЛАГОДІЙНИЙ ФОНД "АЛЬФА- НИК"</t>
  </si>
  <si>
    <t>37206373</t>
  </si>
  <si>
    <t>МИКОЛАЇВСЬКИЙ ФОНД "ДІТЯМ УКРАЇНИ"</t>
  </si>
  <si>
    <t>24792497</t>
  </si>
  <si>
    <t>МИРОВОЙ АС ТОВ, МАГАЗИН</t>
  </si>
  <si>
    <t>34234680</t>
  </si>
  <si>
    <t>МОНБЛАН ТОВ</t>
  </si>
  <si>
    <t>23630376</t>
  </si>
  <si>
    <t>НАВЧАЛЬНИЙ ЗАКЛАД ОБ`ЄДНАННЯ ГРОМАДЯН "МИКОЛАЇВСЬКА ОБЛАСНА АВТОМОБІЛЬНА ШКОЛА ВСЕУКРАЇНСЬКОЇ СПІЛКИ АВТОМОБІЛІСТІВ"</t>
  </si>
  <si>
    <t>24789972</t>
  </si>
  <si>
    <t>НЕЗАЛЕЖНА ХРИСТИЯНСЬКА ЦЕРКВА "ХЛІБ ЖИТТЯ"</t>
  </si>
  <si>
    <t>24063181</t>
  </si>
  <si>
    <t>НІВАС ТОВ, МАГАЗИН, КАФЕ</t>
  </si>
  <si>
    <t>23401664</t>
  </si>
  <si>
    <t>НІЛЕНА-СЕРВІС ТОВ</t>
  </si>
  <si>
    <t>02973310</t>
  </si>
  <si>
    <t>ОБ`ЄДНАННЯ СПІВВЛАСНИКІВ БАГАТОКВАРТИРНОГО БУДИНКУ "77"</t>
  </si>
  <si>
    <t>36384269</t>
  </si>
  <si>
    <t>ОБ`ЄДНАННЯ СПІВВЛАСНИКІВ БАГАТОКВАРТИРНОГО БУДИНКУ "БУТОМИ-6-А"</t>
  </si>
  <si>
    <t>37157321</t>
  </si>
  <si>
    <t>ОБ`ЄДНАННЯ СПІВВЛАСНИКІВ БАГАТОКВАРТИРНОГО БУДИНКУ "ГАГАРИНА 1/2"</t>
  </si>
  <si>
    <t>37629817</t>
  </si>
  <si>
    <t>ОБ`ЄДНАННЯ СПІВВЛАСНИКІВ БАГАТОКВАРТИРНОГО БУДИНКУ "ЕЛІТ ЮГ"</t>
  </si>
  <si>
    <t>40463241</t>
  </si>
  <si>
    <t>ОБ`ЄДНАННЯ СПІВВЛАСНИКІВ БАГАТОКВАРТИРНОГО БУДИНКУ "МИР-9"</t>
  </si>
  <si>
    <t>38694274</t>
  </si>
  <si>
    <t>ОБ`ЄДНАННЯ СПІВВЛАСНИКІВ БАГАТОКВАРТИРНОГО БУДИНКУ "ПОТЬОМКІНСЬКИЙ-65"</t>
  </si>
  <si>
    <t>36622124</t>
  </si>
  <si>
    <t>ОБ`ЄДНАННЯ СПІВВЛАСНИКІВ БАГАТОКВАРТИРНОГО БУДИНКУ "РУБІН"</t>
  </si>
  <si>
    <t>22441472</t>
  </si>
  <si>
    <t>ОБ`ЄДНАННЯ СПІВЛАСНИКІВ БАГАТОКВАРТИРНОГО  БУДИНКУ "КОСМОНАВТІВ-132В"</t>
  </si>
  <si>
    <t>37698351</t>
  </si>
  <si>
    <t>40638355</t>
  </si>
  <si>
    <t>ОБ`ЄДНАННЯ СПІВЛАСНИКІВ БАГАТОКВАРТИРНОГО БУДИНКУ  "ЗІРКОВЕ СЯЙВО"</t>
  </si>
  <si>
    <t>40205191</t>
  </si>
  <si>
    <t>ОБ`ЄДНАННЯ СПІВЛАСНИКІВ БАГАТОКВАРТИРНОГО БУДИНКУ  "МИРА 11"</t>
  </si>
  <si>
    <t>40386430</t>
  </si>
  <si>
    <t>ОБ`ЄДНАННЯ СПІВЛАСНИКІВ БАГАТОКВАРТИРНОГО БУДИНКУ  "СУДНОБУДІВНИК-2"</t>
  </si>
  <si>
    <t>23038979</t>
  </si>
  <si>
    <t>ОБ`ЄДНАННЯ СПІВЛАСНИКІВ БАГАТОКВАРТИРНОГО БУДИНКУ "АЕЛІТА"</t>
  </si>
  <si>
    <t>37436244</t>
  </si>
  <si>
    <t>ОБ`ЄДНАННЯ СПІВЛАСНИКІВ БАГАТОКВАРТИРНОГО БУДИНКУ "ГВАРДЕЙСКИЙ"</t>
  </si>
  <si>
    <t>36578924</t>
  </si>
  <si>
    <t>ОБ`ЄДНАННЯ СПІВЛАСНИКІВ БАГАТОКВАРТИРНОГО БУДИНКУ "ЕЛІТ-2"</t>
  </si>
  <si>
    <t>34375636</t>
  </si>
  <si>
    <t>ОБ`ЄДНАННЯ СПІВЛАСНИКІВ БАГАТОКВАРТИРНОГО БУДИНКУ "ЛЕЛЕКА/1-А"</t>
  </si>
  <si>
    <t>35733451</t>
  </si>
  <si>
    <t>ОБ`ЄДНАННЯ СПІВЛАСНИКІВ БАГАТОКВАРТИРНОГО БУДИНКУ "МАЛА МОРСЬКА-9А"</t>
  </si>
  <si>
    <t>37585534</t>
  </si>
  <si>
    <t>ОБ`ЄДНАННЯ СПІВЛАСНИКІВ БАГАТОКВАРТИРНОГО БУДИНКУ "МОСКОВСЬКИЙ"</t>
  </si>
  <si>
    <t>36057360</t>
  </si>
  <si>
    <t>ОБ`ЄДНАННЯ СПІВЛАСНИКІВ БАГАТОКВАРТИРНОГО БУДИНКУ "СОНЦЕ-162"</t>
  </si>
  <si>
    <t>40587107</t>
  </si>
  <si>
    <t>ОБ`ЄДНАННЯ СПІВЛАСНИКІВ БАГАТОКВАРТИРНОГО БУДИНКУ "СОНЯЧНИЙ-2010"</t>
  </si>
  <si>
    <t>36954649</t>
  </si>
  <si>
    <t>ОБ`ЄДНАННЯ СПІВЛАСНИКІВ БАГАТОКВАРТИРНОГО БУДИНКУ "ФРЕГАТА"</t>
  </si>
  <si>
    <t>40280593</t>
  </si>
  <si>
    <t>ОБ`ЄДНАННЯ СПІВЛАСНИКІВ БАГАТОКВАРТИРНОГО БУДИНКУ МИКОЛАЇВСЬКЕ-10</t>
  </si>
  <si>
    <t>41459215</t>
  </si>
  <si>
    <t>ОБ`ЄДНАННЯ СПІВЛАСНИКІВ БАГАТОКВАРТИРНОГО БУДИНКУ" ЕКВАТОР"</t>
  </si>
  <si>
    <t>22441041</t>
  </si>
  <si>
    <t>ОБ'ЄДНАННЯ  СПІВВЛАСНИКІВ  БАГАТОКВАРТИРНОГО  БУДИНКУ  ''СКОРОХОДОВО ''</t>
  </si>
  <si>
    <t>36270673</t>
  </si>
  <si>
    <t>Об'єднання співвласників  багатоквартирного будинку "ЖОВТНЕВИЙ 312А"</t>
  </si>
  <si>
    <t>38790245</t>
  </si>
  <si>
    <t>42112869</t>
  </si>
  <si>
    <t>ОБ'ЄДНАННЯ СПІВВЛАСНИКІВ БАГАТОКВАРТИРНОГО БУДИНКУ      "КОСМОНАВТІВ 142АБ"</t>
  </si>
  <si>
    <t>42585541</t>
  </si>
  <si>
    <t>ОБ'ЄДНАННЯ СПІВВЛАСНИКІВ БАГАТОКВАРТИРНОГО БУДИНКУ     "БАЛТЕР-79А"</t>
  </si>
  <si>
    <t>40537449</t>
  </si>
  <si>
    <t>ОБ'ЄДНАННЯ СПІВВЛАСНИКІВ БАГАТОКВАРТИРНОГО БУДИНКУ     "КОСМО-132"</t>
  </si>
  <si>
    <t>40489296</t>
  </si>
  <si>
    <t>ОБ'ЄДНАННЯ СПІВВЛАСНИКІВ БАГАТОКВАРТИРНОГО БУДИНКУ    "МИКОЛАЇВСЬКИЙ ПІВДЕНЬ"</t>
  </si>
  <si>
    <t>40514091</t>
  </si>
  <si>
    <t>ОБ'ЄДНАННЯ СПІВВЛАСНИКІВ БАГАТОКВАРТИРНОГО БУДИНКУ    "НАШ ДОМ ПГУ 13-Е"</t>
  </si>
  <si>
    <t>42657706</t>
  </si>
  <si>
    <t>ОБ'ЄДНАННЯ СПІВВЛАСНИКІВ БАГАТОКВАРТИРНОГО БУДИНКУ   "ВЕЛИКА МОРСЬКА 21"</t>
  </si>
  <si>
    <t>40996611</t>
  </si>
  <si>
    <t>ОБ'ЄДНАННЯ СПІВВЛАСНИКІВ БАГАТОКВАРТИРНОГО БУДИНКУ   "ВІКГОРІЯ"</t>
  </si>
  <si>
    <t>39260474</t>
  </si>
  <si>
    <t>ОБ'ЄДНАННЯ СПІВВЛАСНИКІВ БАГАТОКВАРТИРНОГО БУДИНКУ   "ДОБРОБУТ 126/1"</t>
  </si>
  <si>
    <t>42571319</t>
  </si>
  <si>
    <t>ОБ'ЄДНАННЯ СПІВВЛАСНИКІВ БАГАТОКВАРТИРНОГО БУДИНКУ   "ЗАТИШНИЙ ДІМ МК"</t>
  </si>
  <si>
    <t>41066005</t>
  </si>
  <si>
    <t>ОБ'ЄДНАННЯ СПІВВЛАСНИКІВ БАГАТОКВАРТИРНОГО БУДИНКУ   "НАГІРНА89"</t>
  </si>
  <si>
    <t>42639345</t>
  </si>
  <si>
    <t>ОБ'ЄДНАННЯ СПІВВЛАСНИКІВ БАГАТОКВАРТИРНОГО БУДИНКУ   "ПІВДЕННА 33-А"</t>
  </si>
  <si>
    <t>42488231</t>
  </si>
  <si>
    <t>ОБ'ЄДНАННЯ СПІВВЛАСНИКІВ БАГАТОКВАРТИРНОГО БУДИНКУ   "ПІВНІЧНА ЗІРКА-4</t>
  </si>
  <si>
    <t>42728817</t>
  </si>
  <si>
    <t>ОБ'ЄДНАННЯ СПІВВЛАСНИКІВ БАГАТОКВАРТИРНОГО БУДИНКУ   "ПЛАНЕТА"</t>
  </si>
  <si>
    <t>23038784</t>
  </si>
  <si>
    <t>ОБ'ЄДНАННЯ СПІВВЛАСНИКІВ БАГАТОКВАРТИРНОГО БУДИНКУ   "ЮПІТЕР 2017"</t>
  </si>
  <si>
    <t>41233963</t>
  </si>
  <si>
    <t>ОБ'ЄДНАННЯ СПІВВЛАСНИКІВ БАГАТОКВАРТИРНОГО БУДИНКУ  "БУДІВЕЛЬНИК-14"</t>
  </si>
  <si>
    <t>40607400</t>
  </si>
  <si>
    <t>ОБ'ЄДНАННЯ СПІВВЛАСНИКІВ БАГАТОКВАРТИРНОГО БУДИНКУ  "ВОДОПРОВІДНА 3"</t>
  </si>
  <si>
    <t>40492450</t>
  </si>
  <si>
    <t>ОБ'ЄДНАННЯ СПІВВЛАСНИКІВ БАГАТОКВАРТИРНОГО БУДИНКУ  "ГРАНАТ-148"</t>
  </si>
  <si>
    <t>40451629</t>
  </si>
  <si>
    <t>ОБ'ЄДНАННЯ СПІВВЛАСНИКІВ БАГАТОКВАРТИРНОГО БУДИНКУ  "ЗОРЯ-6"</t>
  </si>
  <si>
    <t>23088397</t>
  </si>
  <si>
    <t>ОБ'ЄДНАННЯ СПІВВЛАСНИКІВ БАГАТОКВАРТИРНОГО БУДИНКУ  "МАЛАХИТ"</t>
  </si>
  <si>
    <t>41841856</t>
  </si>
  <si>
    <t>ОБ'ЄДНАННЯ СПІВВЛАСНИКІВ БАГАТОКВАРТИРНОГО БУДИНКУ  "НАШ ДВОРИК"</t>
  </si>
  <si>
    <t>40348043</t>
  </si>
  <si>
    <t>ОБ'ЄДНАННЯ СПІВВЛАСНИКІВ БАГАТОКВАРТИРНОГО БУДИНКУ  "ОЗЕРНА 15В ТА 15Б"</t>
  </si>
  <si>
    <t>40449390</t>
  </si>
  <si>
    <t>ОБ'ЄДНАННЯ СПІВВЛАСНИКІВ БАГАТОКВАРТИРНОГО БУДИНКУ  "ПАРУСНИЙ-1"</t>
  </si>
  <si>
    <t>40519105</t>
  </si>
  <si>
    <t>ОБ'ЄДНАННЯ СПІВВЛАСНИКІВ БАГАТОКВАРТИРНОГО БУДИНКУ  "ПРОСПЕКТ ЦЕНТРАЛЬНИЙ 94-А"</t>
  </si>
  <si>
    <t>40399339</t>
  </si>
  <si>
    <t>ОБ'ЄДНАННЯ СПІВВЛАСНИКІВ БАГАТОКВАРТИРНОГО БУДИНКУ  "ТЕАТРАЛЬНА 51"</t>
  </si>
  <si>
    <t>42644837</t>
  </si>
  <si>
    <t>ОБ'ЄДНАННЯ СПІВВЛАСНИКІВ БАГАТОКВАРТИРНОГО БУДИНКУ  "ХЕРСОНСЬКЕ ШОСЕ 32"</t>
  </si>
  <si>
    <t>40543887</t>
  </si>
  <si>
    <t>ОБ'ЄДНАННЯ СПІВВЛАСНИКІВ БАГАТОКВАРТИРНОГО БУДИНКУ  "ХЕРСОНСЬКЕ ШОСЕ,46"</t>
  </si>
  <si>
    <t>37436815</t>
  </si>
  <si>
    <t>ОБ'ЄДНАННЯ СПІВВЛАСНИКІВ БАГАТОКВАРТИРНОГО БУДИНКУ  "ЧКАЛОВА,78"</t>
  </si>
  <si>
    <t>40692391</t>
  </si>
  <si>
    <t>ОБ'ЄДНАННЯ СПІВВЛАСНИКІВ БАГАТОКВАРТИРНОГО БУДИНКУ  "ЧОРНОМОРЕЦЬ"</t>
  </si>
  <si>
    <t>ОБ'ЄДНАННЯ СПІВВЛАСНИКІВ БАГАТОКВАРТИРНОГО БУДИНКУ  "ЧОРНОМОРСЬКИЙ-2"</t>
  </si>
  <si>
    <t>38936307</t>
  </si>
  <si>
    <t>ОБ'ЄДНАННЯ СПІВВЛАСНИКІВ БАГАТОКВАРТИРНОГО БУДИНКУ  ''ЮТА''</t>
  </si>
  <si>
    <t>35638793</t>
  </si>
  <si>
    <t>ОБ'ЄДНАННЯ СПІВВЛАСНИКІВ БАГАТОКВАРТИРНОГО БУДИНКУ " Заря-7"</t>
  </si>
  <si>
    <t>23614638</t>
  </si>
  <si>
    <t>Об'єднання співвласників багатоквартирного будинку "АЛЬТРУІСТ"</t>
  </si>
  <si>
    <t>33968863</t>
  </si>
  <si>
    <t>ОБ'ЄДНАННЯ СПІВВЛАСНИКІВ БАГАТОКВАРТИРНОГО БУДИНКУ "ГІГАНТ"</t>
  </si>
  <si>
    <t>22440277</t>
  </si>
  <si>
    <t>ОБ'ЄДНАННЯ СПІВВЛАСНИКІВ БАГАТОКВАРТИРНОГО БУДИНКУ "ГРОМАДЯНСЬКА 34"</t>
  </si>
  <si>
    <t>42558895</t>
  </si>
  <si>
    <t>ОБ'ЄДНАННЯ СПІВВЛАСНИКІВ БАГАТОКВАРТИРНОГО БУДИНКУ "ІНЖЕНЕРНА 17"</t>
  </si>
  <si>
    <t>40403376</t>
  </si>
  <si>
    <t>ОБ'ЄДНАННЯ СПІВВЛАСНИКІВ БАГАТОКВАРТИРНОГО БУДИНКУ "КРИЛОВА 46"</t>
  </si>
  <si>
    <t>40492162</t>
  </si>
  <si>
    <t>ОБ'ЄДНАННЯ СПІВВЛАСНИКІВ БАГАТОКВАРТИРНОГО БУДИНКУ "МАЛА МОРСЬКА, 2-А"</t>
  </si>
  <si>
    <t>40231677</t>
  </si>
  <si>
    <t>Обєднання співвласників багатоквартирного будинку "Олімпія-127 "</t>
  </si>
  <si>
    <t>41064453</t>
  </si>
  <si>
    <t>Об'єднання співвласників багатоквартирного будинку "Парус"</t>
  </si>
  <si>
    <t>23088368</t>
  </si>
  <si>
    <t>ОБ'ЄДНАННЯ СПІВВЛАСНИКІВ БАГАТОКВАРТИРНОГО БУДИНКУ "РОБОЧА 3"</t>
  </si>
  <si>
    <t>40581063</t>
  </si>
  <si>
    <t>Об'єднання співвласників багатоквартирного будинку "Севастопольський"</t>
  </si>
  <si>
    <t>33853745</t>
  </si>
  <si>
    <t>ОБ'ЄДНАННЯ СПІВВЛАСНИКІВ БАГАТОКВАРТИРНОГО БУДИНКУ "ЮНОСТЬ"</t>
  </si>
  <si>
    <t>22441880</t>
  </si>
  <si>
    <t>ОБ'ЄДНАННЯ СПІВВЛАСНИКІВ БАГАТОКВАРТИРНОГО БУДИНКУ ''АВІАТОР-2''</t>
  </si>
  <si>
    <t>35106888</t>
  </si>
  <si>
    <t>ОБ'ЄДНАННЯ СПІВВЛАСНИКІВ БАГАТОКВАРТИРНОГО БУДИНКУ ''ІРТИШ''</t>
  </si>
  <si>
    <t>23038689</t>
  </si>
  <si>
    <t>ОБ'ЄДНАННЯ СПІВВЛАСНИКІВ БАГАТОКВАРТИРНОГО БУДИНКУ ''КОМУНАР-3 ''</t>
  </si>
  <si>
    <t>22441265</t>
  </si>
  <si>
    <t>ОБ'ЄДНАННЯ СПІВВЛАСНИКІВ БАГАТОКВАРТИРНОГО БУДИНКУ ''ПІВДЕНЬ-2''</t>
  </si>
  <si>
    <t>23038293</t>
  </si>
  <si>
    <t>ОБ'ЄДНАННЯ СПІВВЛАСНИКІВ БАГАТОКВАРТИРНОГО БУДИНКУ ''ПІВНІЧНИЙ-7 ''</t>
  </si>
  <si>
    <t>40282742</t>
  </si>
  <si>
    <t>ОБ'ЄДНАННЯ СПІВВЛАСНИКІВ БАГАТОКВАРТИРНОГО БУДИНКУ ''СЕВЕРНАЯ ЗВЕЗДА-1''</t>
  </si>
  <si>
    <t>38170118</t>
  </si>
  <si>
    <t>ОБ'ЄДНАННЯ СПІВВЛАСНИКІВ БАГАТОКВАРТИРНОГО БУДИНКУ ''СЕВЕРНАЯ ЗВЕЗДА-2''</t>
  </si>
  <si>
    <t>38312601</t>
  </si>
  <si>
    <t>ОБ'ЄДНАННЯ СПІВВЛАСНИКІВ БАГАТОКВАРТИРНОГО БУДИНКУ ''СУДНОБУДІВНИК-6 ''</t>
  </si>
  <si>
    <t>22441710</t>
  </si>
  <si>
    <t>ОБСЛУГОВУЮЧИЙ АВТОГАРАЖНИЙ КООПЕРАТИВ ПО БУДІВНИЦТВУ ТА ЕКСПЛУАТАЦІЇ ГАРАЖІВ "ПРОМІНЬ"</t>
  </si>
  <si>
    <t>23040203</t>
  </si>
  <si>
    <t>Обслуговуючий гаражний кооператив "Ракета"</t>
  </si>
  <si>
    <t>22441779</t>
  </si>
  <si>
    <t>Обслуговуючий кооператив Автогаражний кооператив "МЕТАЛІСТ"</t>
  </si>
  <si>
    <t>20882574</t>
  </si>
  <si>
    <t>ОБСЛУГОВУЮЧИЙ КООПЕРАТИВ ЖИТЛОВО-БУДІВЕЛЬНИЙ КООПЕРАТИВ "МАЛА МОРСЬКА, 24-А"</t>
  </si>
  <si>
    <t>40003845</t>
  </si>
  <si>
    <t>ОСББ   "ПРАПОР"</t>
  </si>
  <si>
    <t>23038703</t>
  </si>
  <si>
    <t>ОСББ '' ЗДОРОВ'Я ''</t>
  </si>
  <si>
    <t>23038761</t>
  </si>
  <si>
    <t>ОСББ  ''МАЯК-14 ''</t>
  </si>
  <si>
    <t>33853719</t>
  </si>
  <si>
    <t>ОСББ " Защука 40-А"</t>
  </si>
  <si>
    <t>39413407</t>
  </si>
  <si>
    <t>ОСББ "50, ВУЛ. ЛАЗУРНА, 50-А, ВУЛ.ЛАЗУРНА"</t>
  </si>
  <si>
    <t>40368101</t>
  </si>
  <si>
    <t>ОСББ "ВЕРТИКАЛЬ-МИКОЛАЇВ"</t>
  </si>
  <si>
    <t>37519016</t>
  </si>
  <si>
    <t>ОСББ "ВІРАЖ"</t>
  </si>
  <si>
    <t>35107106</t>
  </si>
  <si>
    <t>ОСББ "ДНІПРО"</t>
  </si>
  <si>
    <t>23038904</t>
  </si>
  <si>
    <t>ОСББ "К16"</t>
  </si>
  <si>
    <t>40082623</t>
  </si>
  <si>
    <t>ОСББ "КОРАБЕЛЬНИЙ"</t>
  </si>
  <si>
    <t>37913006</t>
  </si>
  <si>
    <t>ОСББ "Політ -3"</t>
  </si>
  <si>
    <t>23039105</t>
  </si>
  <si>
    <t>ОСББ "ПРАВДА"</t>
  </si>
  <si>
    <t>25376195</t>
  </si>
  <si>
    <t>ОСББ "РУБІН-2"</t>
  </si>
  <si>
    <t>22441383</t>
  </si>
  <si>
    <t>ОСББ "Салют"</t>
  </si>
  <si>
    <t>23039230</t>
  </si>
  <si>
    <t>ОСББ "СОКОЛ"</t>
  </si>
  <si>
    <t>22440797</t>
  </si>
  <si>
    <t>ОСББ "СОЛЯНІ-2"</t>
  </si>
  <si>
    <t>36271064</t>
  </si>
  <si>
    <t>ОСББ "ХЕРСОНСЬКЕ ШОСЕ,28"</t>
  </si>
  <si>
    <t>36880174</t>
  </si>
  <si>
    <t>ОСББ 5 СЛОБІДСЬКА 76</t>
  </si>
  <si>
    <t>34651834</t>
  </si>
  <si>
    <t>ОСББ АВРОРА-Н</t>
  </si>
  <si>
    <t>36955202</t>
  </si>
  <si>
    <t>ОСББ ''АВТОМОБІЛІСТ ''</t>
  </si>
  <si>
    <t>23040440</t>
  </si>
  <si>
    <t>ОСББ ''АВТОМОБІЛІСТ-2''</t>
  </si>
  <si>
    <t>23037916</t>
  </si>
  <si>
    <t>ОСББ АДМІРАЛЬСЬКИЙ</t>
  </si>
  <si>
    <t>35722481</t>
  </si>
  <si>
    <t>ОСББ ''АЛЬБАТРОС ''</t>
  </si>
  <si>
    <t>22441673</t>
  </si>
  <si>
    <t>ОСББ АМАРАНТ</t>
  </si>
  <si>
    <t>34949113</t>
  </si>
  <si>
    <t>ОСББ ''БАЙТ М''</t>
  </si>
  <si>
    <t>25879039</t>
  </si>
  <si>
    <t>ОСББ ''БЕРЕЗКА ''</t>
  </si>
  <si>
    <t>23039507</t>
  </si>
  <si>
    <t>ОСББ ''БРИГ ''</t>
  </si>
  <si>
    <t>22435891</t>
  </si>
  <si>
    <t>ОСББ ''БУДІВЕЛЬНИК''</t>
  </si>
  <si>
    <t>23038838</t>
  </si>
  <si>
    <t>ОСББ ''ВЕСТА ''</t>
  </si>
  <si>
    <t>32542522</t>
  </si>
  <si>
    <t>ОСББ ВИТЯЗЬ</t>
  </si>
  <si>
    <t>23041510</t>
  </si>
  <si>
    <t>ОСББ ''ВОГНИК ''</t>
  </si>
  <si>
    <t>22442230</t>
  </si>
  <si>
    <t>ОСББ ''ВОЛГА ''</t>
  </si>
  <si>
    <t>22441957</t>
  </si>
  <si>
    <t>ОСББ ''ВОСХОД-2''</t>
  </si>
  <si>
    <t>23040019</t>
  </si>
  <si>
    <t>ОСББ ''ГРАНІТ''</t>
  </si>
  <si>
    <t>22441176</t>
  </si>
  <si>
    <t>ОСББ ''ГУРТ''</t>
  </si>
  <si>
    <t>35512637</t>
  </si>
  <si>
    <t>ОСББ ''ДНІПРО-2''</t>
  </si>
  <si>
    <t>23038494</t>
  </si>
  <si>
    <t>ОСББ ДНІПРО-3</t>
  </si>
  <si>
    <t>23038531</t>
  </si>
  <si>
    <t>ОСББ ''ДНІПРО-4 ''</t>
  </si>
  <si>
    <t>23040060</t>
  </si>
  <si>
    <t>ОСББ ДОБРОБУТ</t>
  </si>
  <si>
    <t>34034446</t>
  </si>
  <si>
    <t>ОСББ ''ДРУЖБА''</t>
  </si>
  <si>
    <t>22441644</t>
  </si>
  <si>
    <t>ОСББ ''ЕЛЕКТРОН''</t>
  </si>
  <si>
    <t>23038519</t>
  </si>
  <si>
    <t>ОСББ ''ЕНЕРГІЯ''</t>
  </si>
  <si>
    <t>33310477</t>
  </si>
  <si>
    <t>ОСББ ''ЄЛІТ ''</t>
  </si>
  <si>
    <t>33969249</t>
  </si>
  <si>
    <t>ОСББ ''ЄНІСЕЙ ''</t>
  </si>
  <si>
    <t>23038471</t>
  </si>
  <si>
    <t>ОСББ ЗОРЯ</t>
  </si>
  <si>
    <t>23037879</t>
  </si>
  <si>
    <t>ОСББ ''ЗОРЯ-2 ''</t>
  </si>
  <si>
    <t>23039370</t>
  </si>
  <si>
    <t>ОСББ ЗОРЯ-3</t>
  </si>
  <si>
    <t>23040048</t>
  </si>
  <si>
    <t>ОСББ ЗОРЯ-4</t>
  </si>
  <si>
    <t>22441395</t>
  </si>
  <si>
    <t>ОСББ ЗОРЯ-5</t>
  </si>
  <si>
    <t>23040077</t>
  </si>
  <si>
    <t>ОСББ ІНГУЛ</t>
  </si>
  <si>
    <t>22440946</t>
  </si>
  <si>
    <t>ОСББ КАЗКА-М</t>
  </si>
  <si>
    <t>38790470</t>
  </si>
  <si>
    <t>ОСББ КВАРЦ</t>
  </si>
  <si>
    <t>23041970</t>
  </si>
  <si>
    <t>ОСББ ''КВАРЦ-2 ''</t>
  </si>
  <si>
    <t>22442129</t>
  </si>
  <si>
    <t>ОСББ ''КВАРЦ-3''</t>
  </si>
  <si>
    <t>23041473</t>
  </si>
  <si>
    <t>ОСББ ''КЕРАМИК ''</t>
  </si>
  <si>
    <t>23041237</t>
  </si>
  <si>
    <t>ОСББ КЕРАМІК-2</t>
  </si>
  <si>
    <t>23039341</t>
  </si>
  <si>
    <t>ОСББ ''КОМУНАЛЬНИК ''</t>
  </si>
  <si>
    <t>22441727</t>
  </si>
  <si>
    <t>ОСББ ''КОМУНАЛЬНИК-2 ''</t>
  </si>
  <si>
    <t>22441199</t>
  </si>
  <si>
    <t>ОСББ ''КОМУНАР-2''</t>
  </si>
  <si>
    <t>23038071</t>
  </si>
  <si>
    <t>ОСББ КОМФОРТ-МИКОЛАЇВ</t>
  </si>
  <si>
    <t>36384295</t>
  </si>
  <si>
    <t>ОСББ ''КОРАБЕЛ-2''</t>
  </si>
  <si>
    <t>23038488</t>
  </si>
  <si>
    <t>ОСББ ''КРИСТАЛ-2 ''</t>
  </si>
  <si>
    <t>22442187</t>
  </si>
  <si>
    <t>ОСББ КУРОРТНИЙ</t>
  </si>
  <si>
    <t>35890265</t>
  </si>
  <si>
    <t>ОСББ ''ЛУЧ ''</t>
  </si>
  <si>
    <t>22440917</t>
  </si>
  <si>
    <t>ОСББ ''МАГНОЛІЯ ''</t>
  </si>
  <si>
    <t>35786016</t>
  </si>
  <si>
    <t>ОСББ ''МАКАРЕНКА ''</t>
  </si>
  <si>
    <t>20915486</t>
  </si>
  <si>
    <t>ОСББ МАШПРОЕКТ</t>
  </si>
  <si>
    <t>22440780</t>
  </si>
  <si>
    <t>ОСББ МАЯК</t>
  </si>
  <si>
    <t>23040373</t>
  </si>
  <si>
    <t>ОСББ ''МЕДИК ''</t>
  </si>
  <si>
    <t>22441207</t>
  </si>
  <si>
    <t>ОСББ ''МЕТАЛУРГ''</t>
  </si>
  <si>
    <t>23037974</t>
  </si>
  <si>
    <t>ОСББ МЕТАЛУРГ-5</t>
  </si>
  <si>
    <t>34889568</t>
  </si>
  <si>
    <t>ОСББ МЕТАЛУРГІВ 28, ГОСП.ПОТРЕБИ</t>
  </si>
  <si>
    <t>40330806</t>
  </si>
  <si>
    <t>ОСББ ''МЕТЕОР ''</t>
  </si>
  <si>
    <t>22439995</t>
  </si>
  <si>
    <t>ОСББ МРІЯ</t>
  </si>
  <si>
    <t>32542501</t>
  </si>
  <si>
    <t>ОСББ НАБЕРЕЖНОЕ</t>
  </si>
  <si>
    <t>36270846</t>
  </si>
  <si>
    <t>ОСББ НАШ ДОМ</t>
  </si>
  <si>
    <t>32542517</t>
  </si>
  <si>
    <t>ОСББ НІКОЛЬСЬКЕ</t>
  </si>
  <si>
    <t>36270819</t>
  </si>
  <si>
    <t>ОСББ ''НОВИНКА ''</t>
  </si>
  <si>
    <t>22440633</t>
  </si>
  <si>
    <t>ОСББ НОВОБУЗЬКИЙ 120</t>
  </si>
  <si>
    <t>23044520</t>
  </si>
  <si>
    <t>ОСББ ''ОКЕАН-3 ''</t>
  </si>
  <si>
    <t>22440024</t>
  </si>
  <si>
    <t>ОСББ ПАРАДІЗ</t>
  </si>
  <si>
    <t>36143475</t>
  </si>
  <si>
    <t>ОСББ ПАРИЗЬКА КОМУНА</t>
  </si>
  <si>
    <t>22439937</t>
  </si>
  <si>
    <t>ОСББ ''ПЕРЕМОГА ''</t>
  </si>
  <si>
    <t>23088374</t>
  </si>
  <si>
    <t>ОСББ ПІВДЕННИЙ БУГ</t>
  </si>
  <si>
    <t>23037856</t>
  </si>
  <si>
    <t>ОСББ ''ПІВНІЧ-2 ''</t>
  </si>
  <si>
    <t>34318681</t>
  </si>
  <si>
    <t>ОСББ ''ПІВНІЧНИЙ-3 ''</t>
  </si>
  <si>
    <t>34992965</t>
  </si>
  <si>
    <t>ОСББ ПЛАТАН</t>
  </si>
  <si>
    <t>35722900</t>
  </si>
  <si>
    <t>ОСББ ''ПОТЬОМКІНСЬКИЙ ''</t>
  </si>
  <si>
    <t>26131343</t>
  </si>
  <si>
    <t>ОСББ ''ПРИБІЙ ''</t>
  </si>
  <si>
    <t>22440627</t>
  </si>
  <si>
    <t>ОСББ ''ПРОГРЕС ''</t>
  </si>
  <si>
    <t>23038790</t>
  </si>
  <si>
    <t>ОСББ ''РАКЕТА ''</t>
  </si>
  <si>
    <t>23039281</t>
  </si>
  <si>
    <t>ОСББ ''РАССВЕТ ''</t>
  </si>
  <si>
    <t>22441756</t>
  </si>
  <si>
    <t>ОСББ РОСІЯ</t>
  </si>
  <si>
    <t>22441851</t>
  </si>
  <si>
    <t>ОСББ СЕВАСТОПОЛЬСЬКИЙ-10</t>
  </si>
  <si>
    <t>33250942</t>
  </si>
  <si>
    <t>ОСББ ''СЕВЕР-1 ''</t>
  </si>
  <si>
    <t>34234277</t>
  </si>
  <si>
    <t>ОСББ ''СІЛЬСЬКИЙ БУДІВЕЛЬНИК''</t>
  </si>
  <si>
    <t>23039944</t>
  </si>
  <si>
    <t>ОСББ СОЮЗ - 50</t>
  </si>
  <si>
    <t>33250240</t>
  </si>
  <si>
    <t>ОСББ ''СПІВДРУЖНІСТЬ ''</t>
  </si>
  <si>
    <t>32542559</t>
  </si>
  <si>
    <t>ОСББ СУДОБУДIВНИК</t>
  </si>
  <si>
    <t>22441785</t>
  </si>
  <si>
    <t>ОСББ ''ТЕМП ''</t>
  </si>
  <si>
    <t>23040367</t>
  </si>
  <si>
    <t>ОСББ ''ТЕМП-3 ''</t>
  </si>
  <si>
    <t>20917663</t>
  </si>
  <si>
    <t>ОСББ ''ТРИАДА ''</t>
  </si>
  <si>
    <t>32542564</t>
  </si>
  <si>
    <t>ОСББ ''ТРУДОВІ РЕЗЕРВИ''</t>
  </si>
  <si>
    <t>20883585</t>
  </si>
  <si>
    <t>ОСББ УЧИТЕЛЬ</t>
  </si>
  <si>
    <t>22442170</t>
  </si>
  <si>
    <t>ОСББ ''ФАКЕЛ''</t>
  </si>
  <si>
    <t>25877550</t>
  </si>
  <si>
    <t>ОСББ ''ЧКАЛОВО-1 ''</t>
  </si>
  <si>
    <t>35835288</t>
  </si>
  <si>
    <t>ОСББ ''ЧКАЛОВО-2 ''</t>
  </si>
  <si>
    <t>35890574</t>
  </si>
  <si>
    <t>ОСББ ''ЮВІЛЕЙНИЙ ''</t>
  </si>
  <si>
    <t>22440389</t>
  </si>
  <si>
    <t>ОСББ ЮГ</t>
  </si>
  <si>
    <t>22442218</t>
  </si>
  <si>
    <t>ОСББ ''ЮГ-5 ''</t>
  </si>
  <si>
    <t>22441302</t>
  </si>
  <si>
    <t>ОСББ''КОМУНАР ''</t>
  </si>
  <si>
    <t>22442164</t>
  </si>
  <si>
    <t>ОСББ''ОПТИМА ''</t>
  </si>
  <si>
    <t>26174022</t>
  </si>
  <si>
    <t>ПІДПРИЕМСТВО  КОРАСП МАРКЕТ "КОРАБЕЛЬНОЇ АСОЦІАЦІЇ ПІДПРИЄМСТВ"</t>
  </si>
  <si>
    <t>31319483</t>
  </si>
  <si>
    <t>ПІДПРИЄМСТВО "УНІВЕРСАЛ-ЮГ" ТОВ</t>
  </si>
  <si>
    <t>13850935</t>
  </si>
  <si>
    <t>ПІДПРИЄМСТВО ГРОМАДСЬКОЇ ОРГАНІЗАЦІЇ "ЦЕНТР ВИРОБНИЧОЇ ПРАКТИКИ ІНВАЛІДІВ АТО "ЛІТОПИС"</t>
  </si>
  <si>
    <t>35287555</t>
  </si>
  <si>
    <t>ПІДПРИЄМСТВО З ІНОЗЕМНИМИ ІНВЕСТИЦІЯМИ "АМІК УКРАЇНА"</t>
  </si>
  <si>
    <t>30603572</t>
  </si>
  <si>
    <t>Підприємство з стопроцентним іноземним капіталом "ТАС-Інвестмент ЛТД"</t>
  </si>
  <si>
    <t>32937923</t>
  </si>
  <si>
    <t>ПОВНЕ ТОВАРИСТВО "ЛОМБАРД "КУЗЬМІН І КУЗЬМІН"ЄВРОКОМ"</t>
  </si>
  <si>
    <t>23403367</t>
  </si>
  <si>
    <t>Повне товариство "Ломбард "Україна"</t>
  </si>
  <si>
    <t>30631919</t>
  </si>
  <si>
    <t>Повне Товариство "ЛОМБАРД"ГРОШІ ТУТ"</t>
  </si>
  <si>
    <t>35197210</t>
  </si>
  <si>
    <t>ПОВНЕ ТОВАРИСТВО "ТОВ "КИПЧАК" І КОМПАНІЯ "МИКОЛАЇВСЬКИЙ МІСЬКИЙ ЛОМБАРД"</t>
  </si>
  <si>
    <t>32229223</t>
  </si>
  <si>
    <t>ПОКРОВИ ПРЕСВЯТОЇ БОГОРОДИЦІ УКРАЇНСЬКОЇ ГРЕКО-КАТОЛИЦЬКОЇ ЦЕРКВИ М. МИКОЛАЇВ"</t>
  </si>
  <si>
    <t>33189056</t>
  </si>
  <si>
    <t>ПОМІСНА ЦЕРКВА ЄВАНГЕЛЬСЬКИХ ХРИСТИЯН-БАПТИСТІВ "ДЖЕРЕЛО ЖИТТЯ"</t>
  </si>
  <si>
    <t>25992864</t>
  </si>
  <si>
    <t>ПП "СМ-АВТОСЕРВІС"</t>
  </si>
  <si>
    <t>33573656</t>
  </si>
  <si>
    <t>Приватне  підприємство "ПАНОРАМА-ИНВЕСТ"</t>
  </si>
  <si>
    <t>30459988</t>
  </si>
  <si>
    <t>ПРИВАТНЕ АКЦІОНЕРНЕ  ТОВАРИСТВО "АБІНБЕВ ЕФЕС УКРАЇНА"</t>
  </si>
  <si>
    <t>Приватне акціонерне товариство  "САТП-1404"</t>
  </si>
  <si>
    <t>05414597</t>
  </si>
  <si>
    <t>ПРИВАТНЕ АКЦІОНЕРНЕ ТОВАРИСТВО  "СУДНОПЛАВНА КОМПАНІЯ " УКРРІЧФЛОТ"</t>
  </si>
  <si>
    <t>00017733</t>
  </si>
  <si>
    <t>Приватне акціонерне товариство "Авто техсервіс"</t>
  </si>
  <si>
    <t>19294955</t>
  </si>
  <si>
    <t>ПРИВАТНЕ АКЦІОНЕРНЕ ТОВАРИСТВО "ВФ УКРАЇНА"</t>
  </si>
  <si>
    <t>Приватне акціонерне товариство "ЕКСПЕРИМЕНТАЛЬНИЙ МЕХАНІЧНИЙ ЗАВОД"</t>
  </si>
  <si>
    <t>03576249</t>
  </si>
  <si>
    <t>Приватне акціонерне товариство "Інженерно-виробничий центр мастильного і фільтруючого обладнання"</t>
  </si>
  <si>
    <t>00225223</t>
  </si>
  <si>
    <t>Приватне акціонерне товариство "ЛАКТАЛІС-МИКОЛАЇВ"</t>
  </si>
  <si>
    <t>23624594</t>
  </si>
  <si>
    <t>ПРИВАТНЕ АКЦІОНЕРНЕ ТОВАРИСТВО "МИКОЛАЇВСЬКЕ ПІДПРИЄМСТВО "СУДНОКОМПЛЕКТ"</t>
  </si>
  <si>
    <t>14307723</t>
  </si>
  <si>
    <t>ПРИВАТНЕ АКЦІОНЕРНЕ ТОВАРИСТВО "МИКОЛАЇВСЬКЕ СПЕЦІАЛІЗОВАНЕ УПРАВЛІННЯ №139"</t>
  </si>
  <si>
    <t>05477497</t>
  </si>
  <si>
    <t>Приватне акціонерне товариство "Миколаївський експертно-технічний центр"</t>
  </si>
  <si>
    <t>23083365</t>
  </si>
  <si>
    <t>Приватне акціонерне товариство "Миколаївський комбінат хлібопродуктів"</t>
  </si>
  <si>
    <t>00952114</t>
  </si>
  <si>
    <t>ПРИВАТНЕ АКЦІОНЕРНЕ ТОВАРИСТВО "ТОРГІНФОРМСЕРВІС"</t>
  </si>
  <si>
    <t>01560573</t>
  </si>
  <si>
    <t>ПРИВАТНЕ АКЦІОНЕРНЕ ТОВАРИСТВО "УКРАЇНСЬКА АКЦІОНЕРНА СТРАХОВА КОМПАНІЯ АСКА"</t>
  </si>
  <si>
    <t>13490997</t>
  </si>
  <si>
    <t>ПРИВАТНЕ АКЦІОНЕРНЕ ТОВАРИСТВО "УКРАЇНСЬКА ФІНАНСОВА ГРУПА"</t>
  </si>
  <si>
    <t>25937104</t>
  </si>
  <si>
    <t>ПРИВАТНЕ АКЦІОНЕРНЕ ТОВАРИСТВО "УКРАЇНСЬКІ СТРАВИ"</t>
  </si>
  <si>
    <t>19286973</t>
  </si>
  <si>
    <t>ПРИВАТНЕ АКЦІОНЕРНЕ ТОВАРИСТВО САНОК</t>
  </si>
  <si>
    <t>24781444</t>
  </si>
  <si>
    <t>Приватне мале підприємство "ЕВРОТОРГ"</t>
  </si>
  <si>
    <t>24791644</t>
  </si>
  <si>
    <t>ПРИВАТНЕ МАЛЕ ПІДПРИЄМСТВО "СКЕЛА"</t>
  </si>
  <si>
    <t>23041622</t>
  </si>
  <si>
    <t>ПРИВАТНЕ МОНТАЖНО-СЕРВІСНЕ ПІДПРИЄМСТВО МЕТРОЛОГІЯ</t>
  </si>
  <si>
    <t>24786420</t>
  </si>
  <si>
    <t>ПРИВАТНЕ НАУКОВО-ВИРОБНИЧЕ ПІДПРИЄМСТВО "МАКСИМА-Р"</t>
  </si>
  <si>
    <t>24787447</t>
  </si>
  <si>
    <t>ПРИВАТНЕ ПІДПРИЄМСТВО  "ВАЙДА"</t>
  </si>
  <si>
    <t>20866405</t>
  </si>
  <si>
    <t>Приватне підприємство  "КЛАКСОН"</t>
  </si>
  <si>
    <t>20895335</t>
  </si>
  <si>
    <t>ПРИВАТНЕ ПІДПРИЄМСТВО  "НЕЛЛІ"</t>
  </si>
  <si>
    <t>20869148</t>
  </si>
  <si>
    <t>ПРИВАТНЕ ПІДПРИЄМСТВО " 7 ФУТІВ"</t>
  </si>
  <si>
    <t>38480467</t>
  </si>
  <si>
    <t>ПРИВАТНЕ ПІДПРИЄМСТВО " БУММАКС"</t>
  </si>
  <si>
    <t>35403678</t>
  </si>
  <si>
    <t>ПРИВАТНЕ ПІДПРИЄМСТВО " ФІАЛКА"</t>
  </si>
  <si>
    <t>24730163</t>
  </si>
  <si>
    <t>ПРИВАТНЕ ПІДПРИЄМСТВО "478"</t>
  </si>
  <si>
    <t>32612332</t>
  </si>
  <si>
    <t>ПРИВАТНЕ ПІДПРИЄМСТВО "АГРОТЕХСНАБ"</t>
  </si>
  <si>
    <t>23081461</t>
  </si>
  <si>
    <t>ПРИВАТНЕ ПІДПРИЄМСТВО "АЛЬБА-РЕГІА"</t>
  </si>
  <si>
    <t>30283121</t>
  </si>
  <si>
    <t>ПРИВАТНЕ ПІДПРИЄМСТВО "АНГАРА КАМПАНІ"</t>
  </si>
  <si>
    <t>35406223</t>
  </si>
  <si>
    <t>ПРИВАТНЕ ПІДПРИЄМСТВО "АПЕРАТИВ"</t>
  </si>
  <si>
    <t>23407916</t>
  </si>
  <si>
    <t>ПРИВАТНЕ ПІДПРИЄМСТВО "БІЗНЕСТЕХНОЛОГІЯ"</t>
  </si>
  <si>
    <t>33132188</t>
  </si>
  <si>
    <t>Приватне підприємство "БЛАГОДАТНЕ"</t>
  </si>
  <si>
    <t>31140930</t>
  </si>
  <si>
    <t>Приватне підприємство "ВАНТ"</t>
  </si>
  <si>
    <t>22439943</t>
  </si>
  <si>
    <t>ПРИВАТНЕ ПІДПРИЄМСТВО "ВІРЕС - ІНДАСТРІ"</t>
  </si>
  <si>
    <t>35106804</t>
  </si>
  <si>
    <t>ПРИВАТНЕ ПІДПРИЄМСТВО "ВЛІЯН"</t>
  </si>
  <si>
    <t>31267818</t>
  </si>
  <si>
    <t>ПРИВАТНЕ ПІДПРИЄМСТВО "ВС БЛОК-ПОСТ"</t>
  </si>
  <si>
    <t>36200873</t>
  </si>
  <si>
    <t>ПРИВАТНЕ ПІДПРИЄМСТВО "ГРАЖИНА"</t>
  </si>
  <si>
    <t>20865050</t>
  </si>
  <si>
    <t>ПРИВАТНЕ ПІДПРИЄМСТВО "ДІЗАЙН"</t>
  </si>
  <si>
    <t>32003919</t>
  </si>
  <si>
    <t>ПРИВАТНЕ ПІДПРИЄМСТВО "ИРИД"</t>
  </si>
  <si>
    <t>33188445</t>
  </si>
  <si>
    <t>Приватне підприємство "Інфузія"</t>
  </si>
  <si>
    <t>31423376</t>
  </si>
  <si>
    <t>ПРИВАТНЕ ПІДПРИЄМСТВО "К.В.М."</t>
  </si>
  <si>
    <t>24786152</t>
  </si>
  <si>
    <t>Приватне підприємство "КИП-АиТ-Мастер"</t>
  </si>
  <si>
    <t>32938508</t>
  </si>
  <si>
    <t>ПРИВАТНЕ ПІДПРИЄМСТВО "КЛІНІКА"ОРАНТА"</t>
  </si>
  <si>
    <t>31764439</t>
  </si>
  <si>
    <t>ПРИВАТНЕ ПІДПРИЄМСТВО "КОЛЛЕКЦИОНЕР"</t>
  </si>
  <si>
    <t>30396614</t>
  </si>
  <si>
    <t>Приватне підприємство "Комерційна фірма "ТІГРО"</t>
  </si>
  <si>
    <t>42407765</t>
  </si>
  <si>
    <t>ПРИВАТНЕ ПІДПРИЄМСТВО "МАГАЗИН СТО ПЕРШИЙ"</t>
  </si>
  <si>
    <t>31497851</t>
  </si>
  <si>
    <t>ПРИВАТНЕ ПІДПРИЄМСТВО "МАЛИЦЬКИЙ"</t>
  </si>
  <si>
    <t>ПРИВАТНЕ ПІДПРИЄМСТВО "МЕМБРАННІ ТЕХНОЛОГІЇ"</t>
  </si>
  <si>
    <t>32092726</t>
  </si>
  <si>
    <t>ПРИВАТНЕ ПІДПРИЄМСТВО "МИКОЛАЇВЦЕГЛА"</t>
  </si>
  <si>
    <t>31192795</t>
  </si>
  <si>
    <t>ПРИВАТНЕ ПІДПРИЄМСТВО "НАДІЯ ФАРМ"</t>
  </si>
  <si>
    <t>33514632</t>
  </si>
  <si>
    <t>Приватне підприємство "НІЧНИЙ ЕКСПРЕС"</t>
  </si>
  <si>
    <t>ПРИВАТНЕ ПІДПРИЄМСТВО "ОПТОМЕДСЕРВІС-ПЛЮС"</t>
  </si>
  <si>
    <t>33084339</t>
  </si>
  <si>
    <t>ПРИВАТНЕ ПІДПРИЄМСТВО "ПАРІС-ІНВЕСТ"</t>
  </si>
  <si>
    <t>34851534</t>
  </si>
  <si>
    <t>Приватне підприємство "ПЕРЕМОГА-С"</t>
  </si>
  <si>
    <t>31882250</t>
  </si>
  <si>
    <t>ПРИВАТНЕ ПІДПРИЄМСТВО "ПІВДЕННИЙ БРІЗ"</t>
  </si>
  <si>
    <t>33189040</t>
  </si>
  <si>
    <t>ПРИВАТНЕ ПІДПРИЄМСТВО "ПОБУЖЖЯ ПЛЮС"</t>
  </si>
  <si>
    <t>32332840</t>
  </si>
  <si>
    <t>ПРИВАТНЕ ПІДПРИЄМСТВО "ПРОСПЕКТ-ПЛЮС"</t>
  </si>
  <si>
    <t>30565569</t>
  </si>
  <si>
    <t>ПРИВАТНЕ ПІДПРИЄМСТВО "РЕКВИЕМ"</t>
  </si>
  <si>
    <t>33798281</t>
  </si>
  <si>
    <t>ПРИВАТНЕ ПІДПРИЄМСТВО "РКВ"</t>
  </si>
  <si>
    <t>23630710</t>
  </si>
  <si>
    <t>ПРИВАТНЕ ПІДПРИЄМСТВО "РОВШАН"</t>
  </si>
  <si>
    <t>23618642</t>
  </si>
  <si>
    <t>ПРИВАТНЕ ПІДПРИЄМСТВО "РОІЛ ПЛЮС"</t>
  </si>
  <si>
    <t>34375671</t>
  </si>
  <si>
    <t>Приватне підприємство "СЛАСТЕНА ЛЮКС"</t>
  </si>
  <si>
    <t>33083911</t>
  </si>
  <si>
    <t>ПРИВАТНЕ ПІДПРИЄМСТВО "СТЕБЛО"</t>
  </si>
  <si>
    <t>24792230</t>
  </si>
  <si>
    <t>Приватне підприємство "СТОМ-ПЛЮС"</t>
  </si>
  <si>
    <t>35785777</t>
  </si>
  <si>
    <t>ПРИВАТНЕ ПІДПРИЄМСТВО "СУПЛЕКС"</t>
  </si>
  <si>
    <t>20867787</t>
  </si>
  <si>
    <t>ПРИВАТНЕ ПІДПРИЄМСТВО "ТАК-ЮГ"</t>
  </si>
  <si>
    <t>31096117</t>
  </si>
  <si>
    <t>ПРИВАТНЕ ПІДПРИЄМСТВО "ТЕРРО"</t>
  </si>
  <si>
    <t>20909250</t>
  </si>
  <si>
    <t>ПРИВАТНЕ ПІДПРИЄМСТВО "ТЕХСНАБЖЕНИЕ"</t>
  </si>
  <si>
    <t>23623850</t>
  </si>
  <si>
    <t>ПРИВАТНЕ ПІДПРИЄМСТВО "ТЕХСТРОЙ-99"</t>
  </si>
  <si>
    <t>24054153</t>
  </si>
  <si>
    <t>Приватне підприємство "ТОРГОВИЙ ДІМ "ЛАКОМКА"</t>
  </si>
  <si>
    <t>37436471</t>
  </si>
  <si>
    <t>ПРИВАТНЕ ПІДПРИЄМСТВО "ТРАНЗИТ ОЙЛ ГРУП"</t>
  </si>
  <si>
    <t>42313777</t>
  </si>
  <si>
    <t>ПРИВАТНЕ ПІДПРИЄМСТВО "УКР-НИВА"</t>
  </si>
  <si>
    <t>31612897</t>
  </si>
  <si>
    <t>ПРИВАТНЕ ПІДПРИЄМСТВО "УНИВЕРСАЛ"</t>
  </si>
  <si>
    <t>33013975</t>
  </si>
  <si>
    <t>ПРИВАТНЕ ПІДПРИЄМСТВО "ФАВОРІТ МИКОЛАЇВ"</t>
  </si>
  <si>
    <t>30826284</t>
  </si>
  <si>
    <t>ПРИВАТНЕ ПІДПРИЄМСТВО "ФІЛІГ"</t>
  </si>
  <si>
    <t>20867209</t>
  </si>
  <si>
    <t>ПРИВАТНЕ ПІДПРИЄМСТВО "ФІРМА "ДАНТИСТ"</t>
  </si>
  <si>
    <t>30396656</t>
  </si>
  <si>
    <t>ПРИВАТНЕ ПІДПРИЄМСТВО "ШВАБ"</t>
  </si>
  <si>
    <t>13859480</t>
  </si>
  <si>
    <t>ПРИВАТНЕ ПІДПРИЄМСТВО "ЮЛІАНА-СЕРВІС"</t>
  </si>
  <si>
    <t>22426886</t>
  </si>
  <si>
    <t>Приватне підприємство "ЮНІСМАРТ СЕРВІС"</t>
  </si>
  <si>
    <t>38086757</t>
  </si>
  <si>
    <t>ПРИВАТНЕ ПІДПРИЄМСТВО ВИРОБНИЧО-КОМЕРЦІЙНА ФІРМА "АН-ЯР"</t>
  </si>
  <si>
    <t>30333355</t>
  </si>
  <si>
    <t>ПРИВАТНЕ ПІДПРИЄМСТВО ВИРОБНИЧО-КОМЕРЦІЙНА ФІРМА "ОМЕГА"</t>
  </si>
  <si>
    <t>13854324</t>
  </si>
  <si>
    <t>ПРИВАТНЕ ПІДПРИЄМСТВО ВИРОБНИЧО-КОМЕРЦІЙНА ФІРМА "ТРАНСМЕТ"</t>
  </si>
  <si>
    <t>31502410</t>
  </si>
  <si>
    <t>Приватне підприємство туристична фірма  "САКВОЯЖ"</t>
  </si>
  <si>
    <t>23618257</t>
  </si>
  <si>
    <t>ПРИВАТНЕ ПІДПРИЄМСТВО ФІРМА  "ТЕНЕРЕТ"</t>
  </si>
  <si>
    <t>20880233</t>
  </si>
  <si>
    <t>Приватне підприємство фірма  "ШИСХОЛ"</t>
  </si>
  <si>
    <t>20864990</t>
  </si>
  <si>
    <t>ПРИВАТНЕ ПІДПРИЄМСТВО ФІРМА "КАР"</t>
  </si>
  <si>
    <t>13869780</t>
  </si>
  <si>
    <t>ПРИВАТНЕ ПІДПРИЄМСТВО ФІРМА "МЕРКУРІ-ПЛЮС"</t>
  </si>
  <si>
    <t>24055611</t>
  </si>
  <si>
    <t>ПРИВАТНЕ ПІІДПРИЄМСТОВ БРИЗ</t>
  </si>
  <si>
    <t>31447837</t>
  </si>
  <si>
    <t>ПРИВАТНИЙ ДОШКІЛЬНИЙ НАВЧАЛЬНИЙ ЗАКЛАД "ДИТЯЧИЙ САДОК"ГРАНД-ГІПАНІС"</t>
  </si>
  <si>
    <t>23397448</t>
  </si>
  <si>
    <t>ПРОЕКТО-КОНСТРУКТОРСЬКЕ БЮРО "ПРОМСЕЛЬПРОЕКТ"</t>
  </si>
  <si>
    <t>13850533</t>
  </si>
  <si>
    <t>Публічне акціонерне товариство  "Миколаївбудтранс"</t>
  </si>
  <si>
    <t>01268242</t>
  </si>
  <si>
    <t>ПУБЛІЧНЕ АКЦІОНЕРНЕ ТОВАРИСТВО "АКЦЕНТ - БАНК"</t>
  </si>
  <si>
    <t>14360080</t>
  </si>
  <si>
    <t>ПУБЛІЧНЕ АКЦІОНЕРНЕ ТОВАРИСТВО "ІНГУЛ"</t>
  </si>
  <si>
    <t>20915842</t>
  </si>
  <si>
    <t>ПУБЛІЧНЕ АКЦІОНЕРНЕ ТОВАРИСТВО "МИКОЛАЇВСЬКИЙ СУДНОБУДІВНИЙ ЗАВОД "ОКЕАН"</t>
  </si>
  <si>
    <t>14307653</t>
  </si>
  <si>
    <t>ПУБЛІЧНЕ АКЦІОНЕРНЕ ТОВАРИСТВО "НАЦІОНАЛЬНА АКЦІОНЕРНА СТРАХОВА КОМПАНІЯ "ОРАНТА"</t>
  </si>
  <si>
    <t>00034186</t>
  </si>
  <si>
    <t>ПУБЛІЧНЕ АКЦІОНЕРНЕ ТОВАРИСТВО "УКРАЇНСЬКА СТРАХОВА КОМПАНІЯ " ГАРАНТ-АВТО"</t>
  </si>
  <si>
    <t>16467237</t>
  </si>
  <si>
    <t>Публічне акціонерне товариство "Укртелеком", Миколаївська філія Публічного акціонерного товариства "Укртелеком"</t>
  </si>
  <si>
    <t>ПУБЛІЧНЕ АКЦІОНЕРНЕ ТОВАРИСТВО "ЧОРНОМОРСУДНОПРОЕКТ"</t>
  </si>
  <si>
    <t>14308782</t>
  </si>
  <si>
    <t>Публічне акціонерне товариство акціонерний банк  "Укргазбанк"</t>
  </si>
  <si>
    <t>23697280</t>
  </si>
  <si>
    <t>РАДА ВЕТЕРАНІВ ВІЙНИ ТА ПРАЦІ 70-ГО МІКРОРАЙОНУ ЦЕНТРАЛЬНОГО РАЙОНУ</t>
  </si>
  <si>
    <t>23042142</t>
  </si>
  <si>
    <t>РЕЛІГІЙНА ГРОМАДА "ВІРМЕНСЬКА АПОСТОЛЬСЬКА ЦЕРКВА М. МИКОЛАЄВА"</t>
  </si>
  <si>
    <t>38458295</t>
  </si>
  <si>
    <t>РЕЛІГІЙНА ГРОМАДА "НЕЗАЛЕЖНА ПОМІСНА ЦЕРКВА ЄВАНГЕЛЬСЬКИХ  ХРИСТИЯН "ЛЮБОВ ХРИСТОВА"</t>
  </si>
  <si>
    <t>23045241</t>
  </si>
  <si>
    <t>РЕЛІГІЙНА ГРОМАДА ПЕРШОЇ ЦЕРКВИ ХРИСТИЯН ВІРИ ЄВАНГЕЛЬСЬКОЇ В М.МИКОЛАЄВІ</t>
  </si>
  <si>
    <t>23626038</t>
  </si>
  <si>
    <t>РЕЛІГІЙНА ГРОМАДА РИМСЬКО-КАТОЛИЧНОЇ ЦЕРКВИ У М.МИКОЛАЄВІ</t>
  </si>
  <si>
    <t>24790165</t>
  </si>
  <si>
    <t>РЕЛІГІЙНА ГРОМАДА УКРАЇНСЬКОЇ ПРАВОСЛАВНОЇ ЦЕРКВИ КИЇВСЬКОГО ПАТРІАРХАТУ МІСТА МИКОЛАЄВА МИКОЛАЇВСЬКОЇ ОБЛАСТІ</t>
  </si>
  <si>
    <t>24785862</t>
  </si>
  <si>
    <t>РЕМОНТНО-МЕХАНІЧНІ МАЙСТЕРНІ ТОВ</t>
  </si>
  <si>
    <t>00379212</t>
  </si>
  <si>
    <t>САДІВНЕ ТОВАРИСТВО КОРАБЕЛИ</t>
  </si>
  <si>
    <t>26446456</t>
  </si>
  <si>
    <t>САДІВНИЦЬКЕ ТОВАРИСТВО ІМ. МІЧУРІНА</t>
  </si>
  <si>
    <t>23397000</t>
  </si>
  <si>
    <t>САДІВНИЧЕ ТОВАРИСТВО ПУТІЄЦЬ</t>
  </si>
  <si>
    <t>23040211</t>
  </si>
  <si>
    <t>СВЯТО-СЕРГІЇВСЬКА РЕЛІГІЙНА ГРОМАДА УКРАЇНСЬКОЇ ПРАВОСЛАВНОЇ ЦЕРКВИ</t>
  </si>
  <si>
    <t>34375357</t>
  </si>
  <si>
    <t>СПОЖИВЧЕ ТОВАРИСТВО "ПІВДЕННЕ СПОЖИВЧЕ ТОВАРИСТВО"</t>
  </si>
  <si>
    <t>31715858</t>
  </si>
  <si>
    <t>ТОВ  "АГРОСПЕЦПОСТАЧ"</t>
  </si>
  <si>
    <t>31671795</t>
  </si>
  <si>
    <t>ТОВ  "Амальгама Люкс"</t>
  </si>
  <si>
    <t>32719869</t>
  </si>
  <si>
    <t>ТОВ  "ПІОНЕР-ПЛЮС"</t>
  </si>
  <si>
    <t>32092443</t>
  </si>
  <si>
    <t>ТОВ  "ТЕХНОТОРГ-ДОН"</t>
  </si>
  <si>
    <t>31764816</t>
  </si>
  <si>
    <t>ТОВ  ДАУРІЯ СЕРВІС</t>
  </si>
  <si>
    <t>31193265</t>
  </si>
  <si>
    <t>ТОВ " АБ-Трейд 11"</t>
  </si>
  <si>
    <t>37758732</t>
  </si>
  <si>
    <t>ТОВ " АПТЕКА №28"</t>
  </si>
  <si>
    <t>32237522</t>
  </si>
  <si>
    <t>ТОВ " ІНВЕСТТЕХ"</t>
  </si>
  <si>
    <t>32004467</t>
  </si>
  <si>
    <t>ТОВ " ПРОМПРОГРЕС"</t>
  </si>
  <si>
    <t>32655334</t>
  </si>
  <si>
    <t>ТОВ " РАНТЬЕ ГРУП"</t>
  </si>
  <si>
    <t>42679866</t>
  </si>
  <si>
    <t>ТОВ "АР-НО"</t>
  </si>
  <si>
    <t>33437108</t>
  </si>
  <si>
    <t>ТОВ "БАЛТІКА"</t>
  </si>
  <si>
    <t>32525004</t>
  </si>
  <si>
    <t>ТОВ "ГЛОБАЛ СОЛЮШИНС"</t>
  </si>
  <si>
    <t>42311848</t>
  </si>
  <si>
    <t>ТОВ "ГОТЕЛЬ "ІНГУЛ"</t>
  </si>
  <si>
    <t>22438990</t>
  </si>
  <si>
    <t>ТОВ "Д.ЕНЕРДЖИ"</t>
  </si>
  <si>
    <t>40396825</t>
  </si>
  <si>
    <t>ТОВ "ЗЛАТОЦВЕТ"</t>
  </si>
  <si>
    <t>31671198</t>
  </si>
  <si>
    <t>ТОВ "КВОРУМ"</t>
  </si>
  <si>
    <t>32332458</t>
  </si>
  <si>
    <t>ТОВ "МАЙНЕР"</t>
  </si>
  <si>
    <t>32189076</t>
  </si>
  <si>
    <t>ТОВ "МАРЛОУ НАВІГЕЙШН УКРАЇНА"</t>
  </si>
  <si>
    <t>33865661</t>
  </si>
  <si>
    <t>ТОВ "Миколаївська будівельна компанія-ПЛЮС"</t>
  </si>
  <si>
    <t>33682730</t>
  </si>
  <si>
    <t>ТОВ "ПАРАДІЗ-ПЛЮС"</t>
  </si>
  <si>
    <t>41749747</t>
  </si>
  <si>
    <t>ТОВ "ПІВДЕНЬУКРАГРОРЕСУРСИ"</t>
  </si>
  <si>
    <t>33514187</t>
  </si>
  <si>
    <t>ТОВ "ПРО СТА"</t>
  </si>
  <si>
    <t>42762444</t>
  </si>
  <si>
    <t>ТОВ "ТЕЛЕРАДІОКОМПАНІЯ КРАЄВИД"</t>
  </si>
  <si>
    <t>ТОВ "ЮННЕС-М"</t>
  </si>
  <si>
    <t>34949202</t>
  </si>
  <si>
    <t>ТОВ ВИРОБНИЧО-КОМЕРЦІЙНА ФІРМА "НОВИЙ ОРІОН"</t>
  </si>
  <si>
    <t>13852294</t>
  </si>
  <si>
    <t>ТОВ КОРАБЕЛ - ЮГ</t>
  </si>
  <si>
    <t>30976618</t>
  </si>
  <si>
    <t>ТОВ ЛЮБАВА</t>
  </si>
  <si>
    <t>22429270</t>
  </si>
  <si>
    <t>ТОВ МЕТАЛУРГ ПІВДНЯ</t>
  </si>
  <si>
    <t>34565578</t>
  </si>
  <si>
    <t>ТОВ ТОРГОВИЙ ДІМ "БЕКОН"</t>
  </si>
  <si>
    <t>24788518</t>
  </si>
  <si>
    <t>ТОВ УКРАЇНСЬКИЙ ЕКСПЕРТНИЙ ЦЕНТР ПО ВИМІРЮВАННЮ ТА ОЦІНЦІ</t>
  </si>
  <si>
    <t>30332964</t>
  </si>
  <si>
    <t>ТОВ ФІРМА "ДАНДІ"</t>
  </si>
  <si>
    <t>23623933</t>
  </si>
  <si>
    <t>ТОВ ФІРМА "СЕРВІСНИЙ ЦЕНТР "АЛАДДІН"</t>
  </si>
  <si>
    <t>24057714</t>
  </si>
  <si>
    <t>ТОВ"НИКОТРЕЙД"</t>
  </si>
  <si>
    <t>32056287</t>
  </si>
  <si>
    <t>ТОВАРИСТВО  З ДОДАТКОВОЮ ВІДПОВІДАЛЬНІСТЮ "АВТОТРАНПОРТНЕ ПІДПРИЄМСТВО 14854"</t>
  </si>
  <si>
    <t>03117895</t>
  </si>
  <si>
    <t>Товариство  з обмеженою відповідальністю  "АСТЕР-КОМ"</t>
  </si>
  <si>
    <t>34437418</t>
  </si>
  <si>
    <t>ТОВАРИСТВО З  ОБМЕЖЕНОЮ ВІДПОВІДАЛЬНІСТЮ "РАЛЕНКО"</t>
  </si>
  <si>
    <t>36143171</t>
  </si>
  <si>
    <t>ТОВАРИСТВО З  ОБМЕЖЕНОЮ ВІДПОВІДАЛЬНІСТЮ "РІЄЛТІС ПЛЮС"</t>
  </si>
  <si>
    <t>41298554</t>
  </si>
  <si>
    <t>ТОВАРИСТВО З ДОДАТКОВОЮ ВІДПОВІДАЛЬНІСТЮ  "СТРАХОВЕ ТОВАРИСТВО З ДОДАТКОВОЮ ВІДПОВІДАЛЬНІСТЮ "ГЛОБУС"</t>
  </si>
  <si>
    <t>20448234</t>
  </si>
  <si>
    <t>ТОВАРИСТВО З ДОДАТКОВОЮ ВІДПОВІДАЛЬНІСТЮ "АКТОН"</t>
  </si>
  <si>
    <t>01560712</t>
  </si>
  <si>
    <t>Товариство з додатковою відповідальністю "Миколаївське спеціалізоване управління №28"</t>
  </si>
  <si>
    <t>01413804</t>
  </si>
  <si>
    <t>ТОВАРИСТВО З ДОДАТКОВОЮ ВІДПОВІДАЛЬНІСТЮ "МИКОЛАЇВСЬКИЙ ДОМОБУДІВЕЛЬНИЙ КОМБІНАТ"</t>
  </si>
  <si>
    <t>01273160</t>
  </si>
  <si>
    <t>ТОВАРИСТВО З ДОДАТКОВОЮ ВІДПОВІДАЛЬНІСТЮ "СПЕЦБУД"</t>
  </si>
  <si>
    <t>01273102</t>
  </si>
  <si>
    <t>Товариство з додатковою відповідальністю"ПЕРЛИНА"</t>
  </si>
  <si>
    <t>03055958</t>
  </si>
  <si>
    <t>ТОВАРИСТВО З ОБМЕЖАНОЮ ВІДПОВІДАЛЬНІСТЮ "ВО САНДЕРА"</t>
  </si>
  <si>
    <t>39138583</t>
  </si>
  <si>
    <t>ТОВАРИСТВО З ОБМЕЖЕННОЮ ВІДПОВІДАЛЬНІСТЮ "ОРТЕН"</t>
  </si>
  <si>
    <t>23630904</t>
  </si>
  <si>
    <t>ТОВАРИСТВО З ОБМЕЖЕНОЮ  ВІДПОВІДАЛЬНІСТЮ "ОКТАВИН"</t>
  </si>
  <si>
    <t>41849691</t>
  </si>
  <si>
    <t>ТОВАРИСТВО З ОБМЕЖЕНОЮ ВІДОПОВІДАЛЬНІСТЮ "КОМПАНІЯ "МАК-ВЕРСІЯ"</t>
  </si>
  <si>
    <t>34706673</t>
  </si>
  <si>
    <t>ТОВАРИСТВО З ОБМЕЖЕНОЮ ВІДПОВІДАЛЬНІСТЬЮ "ОЙЛГАЗТРЕЙД"</t>
  </si>
  <si>
    <t>39698290</t>
  </si>
  <si>
    <t>22425993</t>
  </si>
  <si>
    <t>Товариство з обмеженою відповідальністю   "МОНАРХ"</t>
  </si>
  <si>
    <t>30826635</t>
  </si>
  <si>
    <t>Товариство з обмеженою відповідальністю   "Реатекс"</t>
  </si>
  <si>
    <t>24054147</t>
  </si>
  <si>
    <t>Товариство з обмеженою відповідальністю   "ТЕЛЕЦ-ВАК"</t>
  </si>
  <si>
    <t>31707056</t>
  </si>
  <si>
    <t>Товариство з обмеженою відповідальністю  "Автогранд Миколаїв"</t>
  </si>
  <si>
    <t>35722785</t>
  </si>
  <si>
    <t>Товариство з обмеженою відповідальністю  "Агроальфатермінал"</t>
  </si>
  <si>
    <t>37697929</t>
  </si>
  <si>
    <t>Товариство з обмеженою відповідальністю  "АЛЬБА ЛТД"</t>
  </si>
  <si>
    <t>22439914</t>
  </si>
  <si>
    <t>ТОВАРИСТВО З ОБМЕЖЕНОЮ ВІДПОВІДАЛЬНІСТЮ  "АРТЛАЙФ ГРУП"</t>
  </si>
  <si>
    <t>41368516</t>
  </si>
  <si>
    <t>Товариство з обмеженою відповідальністю  "Бенал-Трейд"</t>
  </si>
  <si>
    <t>25380618</t>
  </si>
  <si>
    <t>ТОВАРИСТВО З ОБМЕЖЕНОЮ ВІДПОВІДАЛЬНІСТЮ  "БУДІВЕЛЬНИК"</t>
  </si>
  <si>
    <t>20972337</t>
  </si>
  <si>
    <t>ТОВАРИСТВО З ОБМЕЖЕНОЮ ВІДПОВІДАЛЬНІСТЮ  "ГЛОБУС-ПЛЮС"</t>
  </si>
  <si>
    <t>30680180</t>
  </si>
  <si>
    <t>Товариство з обмеженою відповідальністю  "ім. Ольшанського"</t>
  </si>
  <si>
    <t>00466891</t>
  </si>
  <si>
    <t>Товариство з обмеженою відповідальністю  "Комп`ютер СіС"</t>
  </si>
  <si>
    <t>24786365</t>
  </si>
  <si>
    <t>ТОВАРИСТВО З ОБМЕЖЕНОЮ ВІДПОВІДАЛЬНІСТЮ  "КСЕНОН"</t>
  </si>
  <si>
    <t>31671250</t>
  </si>
  <si>
    <t>ТОВАРИСТВО З ОБМЕЖЕНОЮ ВІДПОВІДАЛЬНІСТЮ  "К-ТЕРМІНАЛ"</t>
  </si>
  <si>
    <t>35988876</t>
  </si>
  <si>
    <t>ТОВАРИСТВО З ОБМЕЖЕНОЮ ВІДПОВІДАЛЬНІСТЮ  "ЛАКОМКА"</t>
  </si>
  <si>
    <t>31043662</t>
  </si>
  <si>
    <t>Товариство з обмеженою відповідальністю  "Магазин № 309"</t>
  </si>
  <si>
    <t>13860253</t>
  </si>
  <si>
    <t>ТОВАРИСТВО З ОБМЕЖЕНОЮ ВІДПОВІДАЛЬНІСТЮ  "МИКОЛАЇВМЕТАЛООПТТОРГ-1 "</t>
  </si>
  <si>
    <t>37436092</t>
  </si>
  <si>
    <t>Товариство з обмеженою відповідальністю  "Миколаївський глиноземний завод"</t>
  </si>
  <si>
    <t>Товариство з обмеженою відповідальністю  "МИКОЛАЇВСЬКИЙ ХЛІБЗАВОД №1"</t>
  </si>
  <si>
    <t>37844650</t>
  </si>
  <si>
    <t>Товариство з обмеженою відповідальністю  "МИКОЛАЇВТЕКСТИЛЬТОРГ"</t>
  </si>
  <si>
    <t>01552279</t>
  </si>
  <si>
    <t>Товариство з обмеженою відповідальністю  "МІГ-Трейд"</t>
  </si>
  <si>
    <t>24792980</t>
  </si>
  <si>
    <t>Товариство з обмеженою відповідальністю  "МОЛСТРОЙ"</t>
  </si>
  <si>
    <t>31613728</t>
  </si>
  <si>
    <t>ТОВАРИСТВО З ОБМЕЖЕНОЮ ВІДПОВІДАЛЬНІСТЮ  "РИНОК-ТОРГ-СЕРВІС"</t>
  </si>
  <si>
    <t>24056560</t>
  </si>
  <si>
    <t>ТОВАРИСТВО З ОБМЕЖЕНОЮ ВІДПОВІДАЛЬНІСТЮ  "РОССОМАХА"</t>
  </si>
  <si>
    <t>33293284</t>
  </si>
  <si>
    <t>ТОВАРИСТВО З ОБМЕЖЕНОЮ ВІДПОВІДАЛЬНІСТЮ  "РЯТУВАЛЬНІ ЗАСОБИ"</t>
  </si>
  <si>
    <t>30680620</t>
  </si>
  <si>
    <t>ТОВАРИСТВО З ОБМЕЖЕНОЮ ВІДПОВІДАЛЬНІСТЮ  "С.К.В."</t>
  </si>
  <si>
    <t>33627224</t>
  </si>
  <si>
    <t>ТОВАРИСТВО З ОБМЕЖЕНОЮ ВІДПОВІДАЛЬНІСТЮ  "Сі Ен Ті"</t>
  </si>
  <si>
    <t>34234214</t>
  </si>
  <si>
    <t>ТОВАРИСТВО З ОБМЕЖЕНОЮ ВІДПОВІДАЛЬНІСТЮ  "ТОРГОВА МЕРЕЖА "ФАВОРИТ"</t>
  </si>
  <si>
    <t>31524633</t>
  </si>
  <si>
    <t>Товариство з обмеженою відповідальністю  "Торговий Дім "Турист"</t>
  </si>
  <si>
    <t>23623784</t>
  </si>
  <si>
    <t>ТОВАРИСТВО З ОБМЕЖЕНОЮ ВІДПОВІДАЛЬНІСТЮ  "ТУМОС"</t>
  </si>
  <si>
    <t>13873149</t>
  </si>
  <si>
    <t>Товариство з обмеженою відповідальністю  "Фактор Нафтогаз"</t>
  </si>
  <si>
    <t>36134497</t>
  </si>
  <si>
    <t>Товариство з обмеженою відповідальністю  "Шелтон"</t>
  </si>
  <si>
    <t>14372194</t>
  </si>
  <si>
    <t>Товариство з обмеженою відповідальністю  Мале підприємство "Стекломонтаж"</t>
  </si>
  <si>
    <t>13868489</t>
  </si>
  <si>
    <t>Товариство з обмеженою відповідальністю  підприємство "КМК"</t>
  </si>
  <si>
    <t>13862269</t>
  </si>
  <si>
    <t>ТОВАРИСТВО З ОБМЕЖЕНОЮ ВІДПОВІДАЛЬНІСТЮ " ВФ РИТЕЙЛ"</t>
  </si>
  <si>
    <t>41457291</t>
  </si>
  <si>
    <t>ТОВАРИСТВО З ОБМЕЖЕНОЮ ВІДПОВІДАЛЬНІСТЮ " ГРМ-ТРЕЙД"</t>
  </si>
  <si>
    <t>43597888</t>
  </si>
  <si>
    <t>ТОВАРИСТВО З ОБМЕЖЕНОЮ ВІДПОВІДАЛЬНІСТЮ " ЕПІЦЕНТР К"</t>
  </si>
  <si>
    <t>Товариство з обмеженою відповідальністю " НАУКОВО - ДОСЛІДНИЙ ЦЕНТР АФІНА ПАЛЛАДА"</t>
  </si>
  <si>
    <t>42677967</t>
  </si>
  <si>
    <t>ТОВАРИСТВО З ОБМЕЖЕНОЮ ВІДПОВІДАЛЬНІСТЮ " СУДНОБУДІВНИЙ ЗАВОД ОКЕАН"</t>
  </si>
  <si>
    <t>42761765</t>
  </si>
  <si>
    <t>ТОВАРИСТВО З ОБМЕЖЕНОЮ ВІДПОВІДАЛЬНІСТЮ " ЦЕНТРАЛЬНИЙ-1"</t>
  </si>
  <si>
    <t>Товариство з обмеженою відповідальністю " Южторгсервіс "</t>
  </si>
  <si>
    <t>34319135</t>
  </si>
  <si>
    <t>ТОВАРИСТВО З ОБМЕЖЕНОЮ ВІДПОВІДАЛЬНІСТЮ "АВГУРА"</t>
  </si>
  <si>
    <t>41236021</t>
  </si>
  <si>
    <t>ТОВАРИСТВО З ОБМЕЖЕНОЮ ВІДПОВІДАЛЬНІСТЮ "АВРОРА-ФРУТ"</t>
  </si>
  <si>
    <t>33627402</t>
  </si>
  <si>
    <t>Товариство з обмеженою відповідальністю "Авто-ДОН Моторс"</t>
  </si>
  <si>
    <t>41318748</t>
  </si>
  <si>
    <t>ТОВАРИСТВО З ОБМЕЖЕНОЮ ВІДПОВІДАЛЬНІСТЮ "АВТОЛЮКССЕРВИС"</t>
  </si>
  <si>
    <t>34772933</t>
  </si>
  <si>
    <t>ТОВАРИСТВО З ОБМЕЖЕНОЮ ВІДПОВІДАЛЬНІСТЮ "АВТОПАРКІНГ ВВ"</t>
  </si>
  <si>
    <t>37912725</t>
  </si>
  <si>
    <t>ТОВАРИСТВО З ОБМЕЖЕНОЮ ВІДПОВІДАЛЬНІСТЮ "АВТОСЕРВІС"</t>
  </si>
  <si>
    <t>13868906</t>
  </si>
  <si>
    <t>Товариство з обмеженою відповідальністю "АГРО-ВОЛЯ"</t>
  </si>
  <si>
    <t>32618566</t>
  </si>
  <si>
    <t>Товариство з обмеженою відповідальністю "АГРОКОМЄКСПО"</t>
  </si>
  <si>
    <t>39647377</t>
  </si>
  <si>
    <t>ТОВАРИСТВО З ОБМЕЖЕНОЮ ВІДПОВІДАЛЬНІСТЮ "АГРОПРОМИСЛОВА КОМПАНІЯ "ЄВГРОЙЛ"</t>
  </si>
  <si>
    <t>37585864</t>
  </si>
  <si>
    <t>Товариство з обмеженою відповідальністю "АГРОФІРМА ЗАСІЛЛЯ"</t>
  </si>
  <si>
    <t>30976049</t>
  </si>
  <si>
    <t>ТОВАРИСТВО З ОБМЕЖЕНОЮ ВІДПОВІДАЛЬНІСТЮ "АКВІЛОН"</t>
  </si>
  <si>
    <t>31159653</t>
  </si>
  <si>
    <t>ТОВАРИСТВО З ОБМЕЖЕНОЮ ВІДПОВІДАЛЬНІСТЮ "АЛАН-ТЕХНО"</t>
  </si>
  <si>
    <t>13849530</t>
  </si>
  <si>
    <t>ТОВАРИСТВО З ОБМЕЖЕНОЮ ВІДПОВІДАЛЬНІСТЮ "АМАЛТЕЯ"</t>
  </si>
  <si>
    <t>23619179</t>
  </si>
  <si>
    <t>Товариство з обмеженою відповідальністю "АМБЕР ДЕВЕЛОПМЕНТ КОМПАНІ"</t>
  </si>
  <si>
    <t>41211080</t>
  </si>
  <si>
    <t>ТОВАРИСТВО З ОБМЕЖЕНОЮ ВІДПОВІДАЛЬНІСТЮ "АПТЕЧНИЙ ДІМ."</t>
  </si>
  <si>
    <t>37585508</t>
  </si>
  <si>
    <t>ТОВАРИСТВО З ОБМЕЖЕНОЮ ВІДПОВІДАЛЬНІСТЮ "АРНІКА-ЮГ"</t>
  </si>
  <si>
    <t>39711494</t>
  </si>
  <si>
    <t>Товариство з обмеженою відповідальністю "Арсенал-Центр"</t>
  </si>
  <si>
    <t>31202310</t>
  </si>
  <si>
    <t>ТОВАРИСТВО З ОБМЕЖЕНОЮ ВІДПОВІДАЛЬНІСТЮ "АРТ-АССАНА"</t>
  </si>
  <si>
    <t>32507975</t>
  </si>
  <si>
    <t>ТОВАРИСТВО З ОБМЕЖЕНОЮ ВІДПОВІДАЛЬНІСТЮ "АРТІЛЬ" ЛТД</t>
  </si>
  <si>
    <t>13857386</t>
  </si>
  <si>
    <t>Товариство з обмеженою відповідальністю "АСКЕТ ШИППІНГ"</t>
  </si>
  <si>
    <t>35355771</t>
  </si>
  <si>
    <t>ТОВАРИСТВО З ОБМЕЖЕНОЮ ВІДПОВІДАЛЬНІСТЮ "АСКЛЕПИЯ"</t>
  </si>
  <si>
    <t>38395597</t>
  </si>
  <si>
    <t>ТОВАРИСТВО З ОБМЕЖЕНОЮ ВІДПОВІДАЛЬНІСТЮ "АСТАРТА-АГРО"</t>
  </si>
  <si>
    <t>23628764</t>
  </si>
  <si>
    <t>ТОВАРИСТВО З ОБМЕЖЕНОЮ ВІДПОВІДАЛЬНІСТЮ "АТБ - МАРКЕТ"</t>
  </si>
  <si>
    <t>30487219</t>
  </si>
  <si>
    <t>ТОВАРИСТВО З ОБМЕЖЕНОЮ ВІДПОВІДАЛЬНІСТЮ "АТЛАНТІК МЕРІТАЙМ"</t>
  </si>
  <si>
    <t>34707352</t>
  </si>
  <si>
    <t>ТОВАРИСТВО З ОБМЕЖЕНОЮ ВІДПОВІДАЛЬНІСТЮ "БЕРЕСТА-А"</t>
  </si>
  <si>
    <t>33627507</t>
  </si>
  <si>
    <t>Товариство з обмеженою відповідальністю "Бізнес-центр  Віан"</t>
  </si>
  <si>
    <t>37758038</t>
  </si>
  <si>
    <t>ТОВАРИСТВО З ОБМЕЖЕНОЮ ВІДПОВІДАЛЬНІСТЮ "БІОЗАВОД"</t>
  </si>
  <si>
    <t>39616913</t>
  </si>
  <si>
    <t>Товариство з обмеженою відповідальністю "Бренд-Системс"</t>
  </si>
  <si>
    <t>31447355</t>
  </si>
  <si>
    <t>ТОВАРИСТВО З ОБМЕЖЕНОЮ ВІДПОВІДАЛЬНІСТЮ "БУДІВЕЛЬНА КОМПАНІЯ "КОРАБЕЛ"</t>
  </si>
  <si>
    <t>25380676</t>
  </si>
  <si>
    <t>ТОВАРИСТВО З ОБМЕЖЕНОЮ ВІДПОВІДАЛЬНІСТЮ "БУДІВЕЛЬНА КОМПАНІЯ БУГ"</t>
  </si>
  <si>
    <t>31946282</t>
  </si>
  <si>
    <t>30625884</t>
  </si>
  <si>
    <t>ТОВАРИСТВО З ОБМЕЖЕНОЮ ВІДПОВІДАЛЬНІСТЮ "БЬЮТИ ДЕНТ"</t>
  </si>
  <si>
    <t>38458253</t>
  </si>
  <si>
    <t>Товариство з обмеженою відповідальністю "ВалеКом"</t>
  </si>
  <si>
    <t>23398755</t>
  </si>
  <si>
    <t>ТОВАРИСТВО З ОБМЕЖЕНОЮ ВІДПОВІДАЛЬНІСТЮ "ВВС"</t>
  </si>
  <si>
    <t>30243817</t>
  </si>
  <si>
    <t>ТОВАРИСТВО З ОБМЕЖЕНОЮ ВІДПОВІДАЛЬНІСТЮ "ВЕСТ ОЙЛ ГРУП"</t>
  </si>
  <si>
    <t>34524327</t>
  </si>
  <si>
    <t>ТОВАРИСТВО З ОБМЕЖЕНОЮ ВІДПОВІДАЛЬНІСТЮ "ВИДОМ ЛТД"</t>
  </si>
  <si>
    <t>42826282</t>
  </si>
  <si>
    <t>Товариство з обмеженою відповідальністю "Виробничо-заготівельне підприємство "Жовтневі ковбаси"</t>
  </si>
  <si>
    <t>32719832</t>
  </si>
  <si>
    <t>ТОВАРИСТВО З ОБМЕЖЕНОЮ ВІДПОВІДАЛЬНІСТЮ "ВІН`ЯРД"</t>
  </si>
  <si>
    <t>Товариство з обмеженою відповідальністю "Віннер Миколаїв"</t>
  </si>
  <si>
    <t>32937588</t>
  </si>
  <si>
    <t>Товариство з обмеженою відповідальністю "ВІТАЖ"</t>
  </si>
  <si>
    <t>37279677</t>
  </si>
  <si>
    <t>ТОВАРИСТВО З ОБМЕЖЕНОЮ ВІДПОВІДАЛЬНІСТЮ "ВІТАСАН"</t>
  </si>
  <si>
    <t>42761325</t>
  </si>
  <si>
    <t>ТОВАРИСТВО З ОБМЕЖЕНОЮ ВІДПОВІДАЛЬНІСТЮ "ВКФ    РАДУГА ПЛЮС"</t>
  </si>
  <si>
    <t>37157410</t>
  </si>
  <si>
    <t>ТОВАРИСТВО З ОБМЕЖЕНОЮ ВІДПОВІДАЛЬНІСТЮ "ВОДЕЛЕКТРОСЕРВІС"</t>
  </si>
  <si>
    <t>22440490</t>
  </si>
  <si>
    <t>ТОВАРИСТВО З ОБМЕЖЕНОЮ ВІДПОВІДАЛЬНІСТЮ "ВОЛССТРОЙ"</t>
  </si>
  <si>
    <t>32333011</t>
  </si>
  <si>
    <t>ТОВАРИСТВО З ОБМЕЖЕНОЮ ВІДПОВІДАЛЬНІСТЮ "ВОСТОК-С"</t>
  </si>
  <si>
    <t>41200959</t>
  </si>
  <si>
    <t>ТОВАРИСТВО З ОБМЕЖЕНОЮ ВІДПОВІДАЛЬНІСТЮ "ВТОРМА"</t>
  </si>
  <si>
    <t>31498242</t>
  </si>
  <si>
    <t>ТОВАРИСТВО З ОБМЕЖЕНОЮ ВІДПОВІДАЛЬНІСТЮ "ГОТЕЛЬНИЙ КОМПЛЕКС "ПАРУС"</t>
  </si>
  <si>
    <t>32143424</t>
  </si>
  <si>
    <t>Товариство з обмеженою відповідальністю "Грінфудс"</t>
  </si>
  <si>
    <t>38622833</t>
  </si>
  <si>
    <t>Товариство з обмеженою відповідальністю "Дар ЛТД "</t>
  </si>
  <si>
    <t>34361907</t>
  </si>
  <si>
    <t>ТОВАРИСТВО З ОБМЕЖЕНОЮ ВІДПОВІДАЛЬНІСТЮ "ДВАЙСЕН"</t>
  </si>
  <si>
    <t>37629876</t>
  </si>
  <si>
    <t>ТОВАРИСТВО З ОБМЕЖЕНОЮ ВІДПОВІДАЛЬНІСТЮ "ДЕЛЬ МАР"</t>
  </si>
  <si>
    <t>37913514</t>
  </si>
  <si>
    <t>ТОВАРИСТВО З ОБМЕЖЕНОЮ ВІДПОВІДАЛЬНІСТЮ "ДЕЛЬТА ВЕСТ ОЙЛ ГРУП"</t>
  </si>
  <si>
    <t>35782357</t>
  </si>
  <si>
    <t>ТОВАРИСТВО З ОБМЕЖЕНОЮ ВІДПОВІДАЛЬНІСТЮ "ДЕЛЬТА ЮЖНОГО БУГА"</t>
  </si>
  <si>
    <t>37913540</t>
  </si>
  <si>
    <t>ТОВАРИСТВО З ОБМЕЖЕНОЮ ВІДПОВІДАЛЬНІСТЮ "ДЕЛЬФІН"</t>
  </si>
  <si>
    <t>13860170</t>
  </si>
  <si>
    <t>ТОВАРИСТВО З ОБМЕЖЕНОЮ ВІДПОВІДАЛЬНІСТЮ "ДЕСЛА- КЛІМАТ"</t>
  </si>
  <si>
    <t>37518300</t>
  </si>
  <si>
    <t>ТОВАРИСТВО З ОБМЕЖЕНОЮ ВІДПОВІДАЛЬНІСТЮ "ДЖАСТИС"</t>
  </si>
  <si>
    <t>41827018</t>
  </si>
  <si>
    <t>ТОВАРИСТВО З ОБМЕЖЕНОЮ ВІДПОВІДАЛЬНІСТЮ "ДІАКОНІЯ"</t>
  </si>
  <si>
    <t>01554947</t>
  </si>
  <si>
    <t>ТОВАРИСТВО З ОБМЕЖЕНОЮ ВІДПОВІДАЛЬНІСТЮ "ДІНОЛ"</t>
  </si>
  <si>
    <t>24054963</t>
  </si>
  <si>
    <t>ТОВАРИСТВО З ОБМЕЖЕНОЮ ВІДПОВІДАЛЬНІСТЮ "ДОБРОБУД БПК"</t>
  </si>
  <si>
    <t>33730553</t>
  </si>
  <si>
    <t>Товариство з обмеженою відповідальністю "ДОБРОБУТ"</t>
  </si>
  <si>
    <t>39271905</t>
  </si>
  <si>
    <t>Товариство з обмеженою відповідальністю "ДОЛФІ - УКРАЇНА"</t>
  </si>
  <si>
    <t>37068787</t>
  </si>
  <si>
    <t>Товариство з обмеженою відповідальністю "ДЦ Україна"</t>
  </si>
  <si>
    <t>32424255</t>
  </si>
  <si>
    <t>ТОВАРИСТВО З ОБМЕЖЕНОЮ ВІДПОВІДАЛЬНІСТЮ "ЕДТАМ"</t>
  </si>
  <si>
    <t>24789535</t>
  </si>
  <si>
    <t>ТОВАРИСТВО З ОБМЕЖЕНОЮ ВІДПОВІДАЛЬНІСТЮ "ЕКО НАТУР УКРАЇНА"</t>
  </si>
  <si>
    <t>38247604</t>
  </si>
  <si>
    <t>ТОВАРИСТВО З ОБМЕЖЕНОЮ ВІДПОВІДАЛЬНІСТЮ "ЕКОПЛАСТ"</t>
  </si>
  <si>
    <t>31096096</t>
  </si>
  <si>
    <t>ТОВАРИСТВО З ОБМЕЖЕНОЮ ВІДПОВІДАЛЬНІСТЮ "ЕКОТРАНС"</t>
  </si>
  <si>
    <t>23616583</t>
  </si>
  <si>
    <t>Товариство з обмеженою відповідальністю "ЕЛЕВАТОРПРОМСЕРВІС"</t>
  </si>
  <si>
    <t>24062655</t>
  </si>
  <si>
    <t>ТОВАРИСТВО З ОБМЕЖЕНОЮ ВІДПОВІДАЛЬНІСТЮ "ЕЛЕКТРА І КО"</t>
  </si>
  <si>
    <t>32143686</t>
  </si>
  <si>
    <t>ТОВАРИСТВО З ОБМЕЖЕНОЮ ВІДПОВІДАЛЬНІСТЮ "ЕЛЕКТРІМ-2000"</t>
  </si>
  <si>
    <t>30565129</t>
  </si>
  <si>
    <t>ТОВАРИСТВО З ОБМЕЖЕНОЮ ВІДПОВІДАЛЬНІСТЮ "ЕЛІБРА"</t>
  </si>
  <si>
    <t>38396344</t>
  </si>
  <si>
    <t>Товариство з обмеженою відповідальністю "Елір"</t>
  </si>
  <si>
    <t>42976670</t>
  </si>
  <si>
    <t>Товариство з обмеженою відповідальністю "ЕПСІЛОН-Н"</t>
  </si>
  <si>
    <t>35835398</t>
  </si>
  <si>
    <t>ТОВАРИСТВО З ОБМЕЖЕНОЮ ВІДПОВІДАЛЬНІСТЮ "ЕСТЕТ XXI ВЕК"</t>
  </si>
  <si>
    <t>37844603</t>
  </si>
  <si>
    <t>Товариство з обмеженою відповідальністю "Європласт енд Компані"</t>
  </si>
  <si>
    <t>34772809</t>
  </si>
  <si>
    <t>ТОВАРИСТВО З ОБМЕЖЕНОЮ ВІДПОВІДАЛЬНІСТЮ "ЄВРОТРАНСТЕХСЕРВІС"</t>
  </si>
  <si>
    <t>37992245</t>
  </si>
  <si>
    <t>Товариство з обмеженою відповідальністю "Жемчужинка"</t>
  </si>
  <si>
    <t>ТОВАРИСТВО З ОБМЕЖЕНОЮ ВІДПОВІДАЛЬНІСТЮ "ЖИТЛОПРОМБУДТРАНС"</t>
  </si>
  <si>
    <t>31498609</t>
  </si>
  <si>
    <t>ТОВАРИСТВО З ОБМЕЖЕНОЮ ВІДПОВІДАЛЬНІСТЮ "ЖОВТНЕВИЙ РИНОК - 1"</t>
  </si>
  <si>
    <t>40625752</t>
  </si>
  <si>
    <t>ТОВАРИСТВО З ОБМЕЖЕНОЮ ВІДПОВІДАЛЬНІСТЮ "ЗАБУДОВА РЕНТ"</t>
  </si>
  <si>
    <t>41660748</t>
  </si>
  <si>
    <t>ТОВАРИСТВО З ОБМЕЖЕНОЮ ВІДПОВІДАЛЬНІСТЮ "ЗАВОД "АРМАТ"</t>
  </si>
  <si>
    <t>30826876</t>
  </si>
  <si>
    <t>ТОВАРИСТВО З ОБМЕЖЕНОЮ ВІДПОВІДАЛЬНІСТЮ "ЗАВОД "ГАЛИЧИНА "</t>
  </si>
  <si>
    <t>33513052</t>
  </si>
  <si>
    <t>ТОВАРИСТВО З ОБМЕЖЕНОЮ ВІДПОВІДАЛЬНІСТЮ "ЗАВОД"ЕЛЕКТРОТЕХНІКА"</t>
  </si>
  <si>
    <t>34319287</t>
  </si>
  <si>
    <t>Товариство з обмеженою відповідальністю "Завод"Кристал"</t>
  </si>
  <si>
    <t>31475801</t>
  </si>
  <si>
    <t>ТОВАРИСТВО З ОБМЕЖЕНОЮ ВІДПОВІДАЛЬНІСТЮ "ЗАТОКА ВАКЕЙШЕНС ХОЛДІНГС"</t>
  </si>
  <si>
    <t>34619078</t>
  </si>
  <si>
    <t>ТОВАРИСТВО З ОБМЕЖЕНОЮ ВІДПОВІДАЛЬНІСТЮ "ЗОЛОТИЙ ОРЕОЛ-1"</t>
  </si>
  <si>
    <t>32189013</t>
  </si>
  <si>
    <t>Товариство з обмеженою відповідальністю "ИВАСТАР"</t>
  </si>
  <si>
    <t>37386183</t>
  </si>
  <si>
    <t>ТОВАРИСТВО З ОБМЕЖЕНОЮ ВІДПОВІДАЛЬНІСТЮ "ІМІДЖ-2014"</t>
  </si>
  <si>
    <t>39435876</t>
  </si>
  <si>
    <t>ТОВАРИСТВО З ОБМЕЖЕНОЮ ВІДПОВІДАЛЬНІСТЮ "ІНВЕСТИЦІЙНА ГРУПА "ІНОТЕК"</t>
  </si>
  <si>
    <t>40700192</t>
  </si>
  <si>
    <t>ТОВАРИСТВО З ОБМЕЖЕНОЮ ВІДПОВІДАЛЬНІСТЮ "ІНВЕСТИЦІЙНА КОМПАНІЯ "АКВАРЕЛІ"</t>
  </si>
  <si>
    <t>41105583</t>
  </si>
  <si>
    <t>ТОВАРИСТВО З ОБМЕЖЕНОЮ ВІДПОВІДАЛЬНІСТЮ "ІНКОМ-ПРОМ"</t>
  </si>
  <si>
    <t>42181555</t>
  </si>
  <si>
    <t>ТОВАРИСТВО З ОБМЕЖЕНОЮ ВІДПОВІДАЛЬНІСТЮ "ІНСА"</t>
  </si>
  <si>
    <t>30900357</t>
  </si>
  <si>
    <t>ТОВАРИСТВО З ОБМЕЖЕНОЮ ВІДПОВІДАЛЬНІСТЮ "ІНТЕРШОУ"</t>
  </si>
  <si>
    <t>32189597</t>
  </si>
  <si>
    <t>ТОВАРИСТВО З ОБМЕЖЕНОЮ ВІДПОВІДАЛЬНІСТЮ "ІСТОК-2001"</t>
  </si>
  <si>
    <t>31765047</t>
  </si>
  <si>
    <t>Товариство з обмеженою відповідальністю "КАННОН"</t>
  </si>
  <si>
    <t>36813155</t>
  </si>
  <si>
    <t>ТОВАРИСТВО З ОБМЕЖЕНОЮ ВІДПОВІДАЛЬНІСТЮ "КАТРАН-5"</t>
  </si>
  <si>
    <t>34234738</t>
  </si>
  <si>
    <t>ТОВАРИСТВО З ОБМЕЖЕНОЮ ВІДПОВІДАЛЬНІСТЮ "КАФАР-УКРАЇНА"</t>
  </si>
  <si>
    <t>38925300</t>
  </si>
  <si>
    <t>ТОВАРИСТВО З ОБМЕЖЕНОЮ ВІДПОВІДАЛЬНІСТЮ "КЕРУЮЧА КОМПАНІЯ "УЮТ"</t>
  </si>
  <si>
    <t>41129667</t>
  </si>
  <si>
    <t>Товариство з обмеженою відповідальністю "КИП"</t>
  </si>
  <si>
    <t>38457925</t>
  </si>
  <si>
    <t>ТОВАРИСТВО З ОБМЕЖЕНОЮ ВІДПОВІДАЛЬНІСТЮ "КІТОН"</t>
  </si>
  <si>
    <t>32997212</t>
  </si>
  <si>
    <t>ТОВАРИСТВО З ОБМЕЖЕНОЮ ВІДПОВІДАЛЬНІСТЮ "КМД-ТРЕЙДІНВЕСТ УКРАЇНА"</t>
  </si>
  <si>
    <t>38003872</t>
  </si>
  <si>
    <t>ТОВАРИСТВО З ОБМЕЖЕНОЮ ВІДПОВІДАЛЬНІСТЮ "КОМПАНІЯ "ЄВРОВНЄШТОРГ"</t>
  </si>
  <si>
    <t>30533741</t>
  </si>
  <si>
    <t>Товариство з обмеженою відповідальністю "КОМПАНІЯ"СТОЛИЦЯ-БУД"</t>
  </si>
  <si>
    <t>35624267</t>
  </si>
  <si>
    <t>ТОВАРИСТВО З ОБМЕЖЕНОЮ ВІДПОВІДАЛЬНІСТЮ "КОНВЕЄРМАШ МИКОЛАЇВ."</t>
  </si>
  <si>
    <t>40999099</t>
  </si>
  <si>
    <t>ТОВАРИСТВО З ОБМЕЖЕНОЮ ВІДПОВІДАЛЬНІСТЮ "КОНСТРАКШН ЛТД"</t>
  </si>
  <si>
    <t>30626144</t>
  </si>
  <si>
    <t>Товариство з обмеженою відповідальністю "КОРПОРАЦІЯ А  ЕНД  А"</t>
  </si>
  <si>
    <t>33506993</t>
  </si>
  <si>
    <t>ТОВАРИСТВО З ОБМЕЖЕНОЮ ВІДПОВІДАЛЬНІСТЮ "КРАУН ПЛАЗА"</t>
  </si>
  <si>
    <t>40849287</t>
  </si>
  <si>
    <t>ТОВАРИСТВО З ОБМЕЖЕНОЮ ВІДПОВІДАЛЬНІСТЮ "КРИСТМАС."</t>
  </si>
  <si>
    <t>36621953</t>
  </si>
  <si>
    <t>ТОВАРИСТВО З ОБМЕЖЕНОЮ ВІДПОВІДАЛЬНІСТЮ "ЛАЙК ІНВЕСТ"</t>
  </si>
  <si>
    <t>40631763</t>
  </si>
  <si>
    <t>ТОВАРИСТВО З ОБМЕЖЕНОЮ ВІДПОВІДАЛЬНІСТЮ "ЛАСТІВКА - ЮГІС "</t>
  </si>
  <si>
    <t>20920056</t>
  </si>
  <si>
    <t>ТОВАРИСТВО З ОБМЕЖЕНОЮ ВІДПОВІДАЛЬНІСТЮ "ЛАУД"</t>
  </si>
  <si>
    <t>39407498</t>
  </si>
  <si>
    <t>ТОВАРИСТВО З ОБМЕЖЕНОЮ ВІДПОВІДАЛЬНІСТЮ "ЛІСКИ-М"</t>
  </si>
  <si>
    <t>35066856</t>
  </si>
  <si>
    <t>ТОВАРИСТВО З ОБМЕЖЕНОЮ ВІДПОВІДАЛЬНІСТЮ "МАГАЗИН 132"</t>
  </si>
  <si>
    <t>36880787</t>
  </si>
  <si>
    <t>ТОВАРИСТВО З ОБМЕЖЕНОЮ ВІДПОВІДАЛЬНІСТЮ "МАГАЗИН №100"</t>
  </si>
  <si>
    <t>13859267</t>
  </si>
  <si>
    <t>ТОВАРИСТВО З ОБМЕЖЕНОЮ ВІДПОВІДАЛЬНІСТЮ "МАКСИМУС-А"</t>
  </si>
  <si>
    <t>36099531</t>
  </si>
  <si>
    <t>Товариство з обмеженою відповідальністю "Мале впроваджувальне підприємство  "Гіацинт"</t>
  </si>
  <si>
    <t>13844863</t>
  </si>
  <si>
    <t>ТОВАРИСТВО З ОБМЕЖЕНОЮ ВІДПОВІДАЛЬНІСТЮ "МАЛИНКА ПЛЮС"</t>
  </si>
  <si>
    <t>40186001</t>
  </si>
  <si>
    <t>ТОВАРИСТВО З ОБМЕЖЕНОЮ ВІДПОВІДАЛЬНІСТЮ "МАСТЕР СТЕКЛА"</t>
  </si>
  <si>
    <t>42855884</t>
  </si>
  <si>
    <t>ТОВАРИСТВО З ОБМЕЖЕНОЮ ВІДПОВІДАЛЬНІСТЮ "МЕГАПОЛІС-МЕДІА"</t>
  </si>
  <si>
    <t>40982677</t>
  </si>
  <si>
    <t>ТОВАРИСТВО З ОБМЕЖЕНОЮ ВІДПОВІДАЛЬНІСТЮ "МЕГАПОЛІС-ПІВДЕНЬ"</t>
  </si>
  <si>
    <t>33140618</t>
  </si>
  <si>
    <t>Товариство з обмеженою відповідальністю "Медичний центр "М.Т.К."</t>
  </si>
  <si>
    <t>21633086</t>
  </si>
  <si>
    <t>ТОВАРИСТВО З ОБМЕЖЕНОЮ ВІДПОВІДАЛЬНІСТЮ "МЕД-СЕРВІС ЮГ"</t>
  </si>
  <si>
    <t>34507694</t>
  </si>
  <si>
    <t>ТОВАРИСТВО З ОБМЕЖЕНОЮ ВІДПОВІДАЛЬНІСТЮ "МЕТАЛБУД"</t>
  </si>
  <si>
    <t>32283034</t>
  </si>
  <si>
    <t>ТОВАРИСТВО З ОБМЕЖЕНОЮ ВІДПОВІДАЛЬНІСТЮ "МЕТРО КЕШ ЕНД КЕРІ УКРАЇНА"</t>
  </si>
  <si>
    <t>32049199</t>
  </si>
  <si>
    <t>Товариство з обмеженою відповідальністю "МЕТРОЛОГ"</t>
  </si>
  <si>
    <t>19292459</t>
  </si>
  <si>
    <t>ТОВАРИСТВО З ОБМЕЖЕНОЮ ВІДПОВІДАЛЬНІСТЮ "МИКБУДТЕХНОЛОГІЇ"</t>
  </si>
  <si>
    <t>34510984</t>
  </si>
  <si>
    <t>ТОВАРИСТВО З ОБМЕЖЕНОЮ ВІДПОВІДАЛЬНІСТЮ "Микдорсервіс"</t>
  </si>
  <si>
    <t>32938492</t>
  </si>
  <si>
    <t>ТОВАРИСТВО З ОБМЕЖЕНОЮ ВІДПОВІДАЛЬНІСТЮ "МИКОЛАЇВ -СТРОЙ - ЕКСПРЕС"</t>
  </si>
  <si>
    <t>34651153</t>
  </si>
  <si>
    <t>ТОВАРИСТВО З ОБМЕЖЕНОЮ ВІДПОВІДАЛЬНІСТЮ "МИКОЛАЇВЖИЛБУДІНВЕСТ-7"</t>
  </si>
  <si>
    <t>34606540</t>
  </si>
  <si>
    <t>ТОВАРИСТВО З ОБМЕЖЕНОЮ ВІДПОВІДАЛЬНІСТЮ "МИКОЛАЇВЗЕЛЕНГОСП"</t>
  </si>
  <si>
    <t>36383789</t>
  </si>
  <si>
    <t>ТОВАРИСТВО З ОБМЕЖЕНОЮ ВІДПОВІДАЛЬНІСТЮ "МИКОЛАЇВІНФОРМОБЛІК"</t>
  </si>
  <si>
    <t>00914906</t>
  </si>
  <si>
    <t>ТОВАРИСТВО З ОБМЕЖЕНОЮ ВІДПОВІДАЛЬНІСТЮ "МИКОЛАЇВ-М`ЯСО"</t>
  </si>
  <si>
    <t>37437049</t>
  </si>
  <si>
    <t>Товариство з обмеженою відповідальністю "МИКОЛАЇВМІСЬКБУД"</t>
  </si>
  <si>
    <t>31192569</t>
  </si>
  <si>
    <t>ТОВАРИСТВО З ОБМЕЖЕНОЮ ВІДПОВІДАЛЬНІСТЮ "МИКОЛАЇВСЬКЕ ПІДПРИЄМСТВО "ЕНЕРГОМАШ"</t>
  </si>
  <si>
    <t>35835796</t>
  </si>
  <si>
    <t>Товариство з обмеженою відповідальністю "МИКОЛАЇВСЬКИЙ ВОДНО-СПОРТИВНИЙ КЛУБ"</t>
  </si>
  <si>
    <t>39314092</t>
  </si>
  <si>
    <t>Товариство з обмеженою відповідальністю "Миколаївський готельно-ресторанний комплекс "Олександрівський"</t>
  </si>
  <si>
    <t>40338564</t>
  </si>
  <si>
    <t>ТОВАРИСТВО З ОБМЕЖЕНОЮ ВІДПОВІДАЛЬНІСТЮ "МИКОЛАЇВСЬКИЙ МІСЬКИЙ РАДІОТРАНСЛЯЦІЙНИЙ ВУЗОЛ"</t>
  </si>
  <si>
    <t>33437031</t>
  </si>
  <si>
    <t>ТОВАРИСТВО З ОБМЕЖЕНОЮ ВІДПОВІДАЛЬНІСТЮ "МИКОЛАЇВТОРВАЛЬД 2008"</t>
  </si>
  <si>
    <t>35674344</t>
  </si>
  <si>
    <t>Товариство з обмеженою відповідальністю "МІЛЕНА СЕРВІС"</t>
  </si>
  <si>
    <t>37912751</t>
  </si>
  <si>
    <t>ТОВАРИСТВО З ОБМЕЖЕНОЮ ВІДПОВІДАЛЬНІСТЮ "МІРАНАТА"</t>
  </si>
  <si>
    <t>33969652</t>
  </si>
  <si>
    <t>ТОВАРИСТВО З ОБМЕЖЕНОЮ ВІДПОВІДАЛЬНІСТЮ "МОНОЛІТ - ІНВЕСТ 17"</t>
  </si>
  <si>
    <t>41106283</t>
  </si>
  <si>
    <t>Товариство з обмеженою відповідальністю "МОРСЬКИЙ СПЕЦІАЛІЗОВАНИЙ ПОРТ НІКА - ТЕРА"</t>
  </si>
  <si>
    <t>22439446</t>
  </si>
  <si>
    <t>ТОВАРИСТВО З ОБМЕЖЕНОЮ ВІДПОВІДАЛЬНІСТЮ "МС ДЕВЕЛОПМЕНТ"</t>
  </si>
  <si>
    <t>35861700</t>
  </si>
  <si>
    <t>ТОВАРИСТВО З ОБМЕЖЕНОЮ ВІДПОВІДАЛЬНІСТЮ "МУЛЬТИСТОР"</t>
  </si>
  <si>
    <t>41723692</t>
  </si>
  <si>
    <t>ТОВАРИСТВО З ОБМЕЖЕНОЮ ВІДПОВІДАЛЬНІСТЮ "МХ КОНСАЛТИНГ"</t>
  </si>
  <si>
    <t>34807768</t>
  </si>
  <si>
    <t>ТОВАРИСТВО З ОБМЕЖЕНОЮ ВІДПОВІДАЛЬНІСТЮ "НАВІГАТОР МК"</t>
  </si>
  <si>
    <t>43413591</t>
  </si>
  <si>
    <t>ТОВАРИСТВО З ОБМЕЖЕНОЮ ВІДПОВІДАЛЬНІСТЮ "НАРІМ"</t>
  </si>
  <si>
    <t>42589284</t>
  </si>
  <si>
    <t>ТОВАРИСТВО З ОБМЕЖЕНОЮ ВІДПОВІДАЛЬНІСТЮ "НЕЗАЛЕЖНА ЛАБОРАТОРІЯ ІНВІТРО"</t>
  </si>
  <si>
    <t>36014835</t>
  </si>
  <si>
    <t>ТОВАРИСТВО З ОБМЕЖЕНОЮ ВІДПОВІДАЛЬНІСТЮ "НИКОЛАЕВДОМСЕРВИС"</t>
  </si>
  <si>
    <t>35066112</t>
  </si>
  <si>
    <t>ТОВАРИСТВО З ОБМЕЖЕНОЮ ВІДПОВІДАЛЬНІСТЮ "НИКОЛАЕВСПЕЦМОНТАЖСЕРВИС"</t>
  </si>
  <si>
    <t>31159700</t>
  </si>
  <si>
    <t>ТОВАРИСТВО З ОБМЕЖЕНОЮ ВІДПОВІДАЛЬНІСТЮ "НІК ІНВЕСТ ПЛЮС"</t>
  </si>
  <si>
    <t>34851801</t>
  </si>
  <si>
    <t>ТОВАРИСТВО З ОБМЕЖЕНОЮ ВІДПОВІДАЛЬНІСТЮ "НІКАНДР"</t>
  </si>
  <si>
    <t>33367392</t>
  </si>
  <si>
    <t>Товариство з обмеженою відповідальністю "НІКІНВЕСТ 2017"</t>
  </si>
  <si>
    <t>41083979</t>
  </si>
  <si>
    <t>ТОВАРИСТВО З ОБМЕЖЕНОЮ ВІДПОВІДАЛЬНІСТЮ "НІКІНВЕСТ"</t>
  </si>
  <si>
    <t>38169783</t>
  </si>
  <si>
    <t>ТОВАРИСТВО З ОБМЕЖЕНОЮ ВІДПОВІДАЛЬНІСТЮ "НІКОЛЬ МОДА"</t>
  </si>
  <si>
    <t>31268083</t>
  </si>
  <si>
    <t>Товариство з обмеженою відповідальністю "НікоСервіс"</t>
  </si>
  <si>
    <t>ТОВАРИСТВО З ОБМЕЖЕНОЮ ВІДПОВІДАЛЬНІСТЮ "НУМПА"</t>
  </si>
  <si>
    <t>19285554</t>
  </si>
  <si>
    <t>Товариство з обмеженою відповідальністю "НЬЮ-СТАР"</t>
  </si>
  <si>
    <t>31821837</t>
  </si>
  <si>
    <t>ТОВАРИСТВО З ОБМЕЖЕНОЮ ВІДПОВІДАЛЬНІСТЮ "ОБЕРЕГОВА"</t>
  </si>
  <si>
    <t>40694425</t>
  </si>
  <si>
    <t>ТОВАРИСТВО З ОБМЕЖЕНОЮ ВІДПОВІДАЛЬНІСТЮ "ОБЛАГРОТЕХСЕРВІС"</t>
  </si>
  <si>
    <t>00913545</t>
  </si>
  <si>
    <t>ТОВАРИСТВО З ОБМЕЖЕНОЮ ВІДПОВІДАЛЬНІСТЮ "ОБЛАСНИЙ ЗЕМЕЛЬНО-КАДАСТРОВИЙ ЦЕНТР"</t>
  </si>
  <si>
    <t>30533631</t>
  </si>
  <si>
    <t>ТОВАРИСТВО З ОБМЕЖЕНОЮ ВІДПОВІДАЛЬНІСТЮ "ОЙЛ ТРАНСШИПМЕНТ"</t>
  </si>
  <si>
    <t>41268404</t>
  </si>
  <si>
    <t>ТОВАРИСТВО З ОБМЕЖЕНОЮ ВІДПОВІДАЛЬНІСТЮ "ОЛИМП МАРКЕТ"</t>
  </si>
  <si>
    <t>37279038</t>
  </si>
  <si>
    <t>ТОВАРИСТВО З ОБМЕЖЕНОЮ ВІДПОВІДАЛЬНІСТЮ "ОЛЬГА-МИКОЛАЇВ"</t>
  </si>
  <si>
    <t>34889274</t>
  </si>
  <si>
    <t>ТОВАРИСТВО З ОБМЕЖЕНОЮ ВІДПОВІДАЛЬНІСТЮ "ОПТИМА ПЛЮС"</t>
  </si>
  <si>
    <t>32333404</t>
  </si>
  <si>
    <t>ТОВАРИСТВО З ОБМЕЖЕНОЮ ВІДПОВІДАЛЬНІСТЮ "ОРК-ЮГ"</t>
  </si>
  <si>
    <t>38573289</t>
  </si>
  <si>
    <t>ТОВАРИСТВО З ОБМЕЖЕНОЮ ВІДПОВІДАЛЬНІСТЮ "ОТРАДА-Н"</t>
  </si>
  <si>
    <t>19287168</t>
  </si>
  <si>
    <t>ТОВАРИСТВО З ОБМЕЖЕНОЮ ВІДПОВІДАЛЬНІСТЮ "ОХРАНА"</t>
  </si>
  <si>
    <t>13857245</t>
  </si>
  <si>
    <t>ТОВАРИСТВО З ОБМЕЖЕНОЮ ВІДПОВІДАЛЬНІСТЮ "ПЕЛЛА  ДИЗАЙН"</t>
  </si>
  <si>
    <t>36579100</t>
  </si>
  <si>
    <t>ТОВАРИСТВО З ОБМЕЖЕНОЮ ВІДПОВІДАЛЬНІСТЮ "ПЕСКИ"</t>
  </si>
  <si>
    <t>30396368</t>
  </si>
  <si>
    <t>ТОВАРИСТВО З ОБМЕЖЕНОЮ ВІДПОВІДАЛЬНІСТЮ "ПІВДЕНЬ-ДОРБУД"</t>
  </si>
  <si>
    <t>41840861</t>
  </si>
  <si>
    <t>Товариство з обмеженою відповідальністю "ПІВНІЧНІ ЗЕМЛІ"</t>
  </si>
  <si>
    <t>23083276</t>
  </si>
  <si>
    <t>ТОВАРИСТВО З ОБМЕЖЕНОЮ ВІДПОВІДАЛЬНІСТЮ "ПІРАМІДА СВІТЛА"</t>
  </si>
  <si>
    <t>36622648</t>
  </si>
  <si>
    <t>ТОВАРИСТВО З ОБМЕЖЕНОЮ ВІДПОВІДАЛЬНІСТЮ "ПОЖЗАБЕСПЕЧЕННЯ"</t>
  </si>
  <si>
    <t>31946570</t>
  </si>
  <si>
    <t>ТОВАРИСТВО З ОБМЕЖЕНОЮ ВІДПОВІДАЛЬНІСТЮ "ПОЛІТЕКС"</t>
  </si>
  <si>
    <t>31554322</t>
  </si>
  <si>
    <t>ТОВАРИСТВО З ОБМЕЖЕНОЮ ВІДПОВІДАЛЬНІСТЮ "ПОСТАЧ    КОМПЛЕКТ ОКЕАН"</t>
  </si>
  <si>
    <t>33084983</t>
  </si>
  <si>
    <t>Товариство з обмеженою відповідальністю "ПРАЙМ МИКОЛАЇВ"</t>
  </si>
  <si>
    <t>39004730</t>
  </si>
  <si>
    <t>ТОВАРИСТВО З ОБМЕЖЕНОЮ ВІДПОВІДАЛЬНІСТЮ "ПРАКТІК-М"</t>
  </si>
  <si>
    <t>25376969</t>
  </si>
  <si>
    <t>ТОВАРИСТВО З ОБМЕЖЕНОЮ ВІДПОВІДАЛЬНІСТЮ "ПРИОРИТЕТ - ІНВЕСТ"</t>
  </si>
  <si>
    <t>40895801</t>
  </si>
  <si>
    <t>Товариство з обмеженою відповідальністю "ПРОВІЗОР-НФФ"</t>
  </si>
  <si>
    <t>37562936</t>
  </si>
  <si>
    <t>ТОВАРИСТВО З ОБМЕЖЕНОЮ ВІДПОВІДАЛЬНІСТЮ "ПРОД ТОРГ 332"</t>
  </si>
  <si>
    <t>38959078</t>
  </si>
  <si>
    <t>ТОВАРИСТВО З ОБМЕЖЕНОЮ ВІДПОВІДАЛЬНІСТЮ "ПРОМЄЛЕКТРОКОМ"</t>
  </si>
  <si>
    <t>37207136</t>
  </si>
  <si>
    <t>ТОВАРИСТВО З ОБМЕЖЕНОЮ ВІДПОВІДАЛЬНІСТЮ "ПРОМИСЛОВО- КОМЕРЦІЙНА ФІРМА  "ТЕЗЕЙ"</t>
  </si>
  <si>
    <t>13856103</t>
  </si>
  <si>
    <t>Товариство з обмеженою відповідальністю "ПРОФТУРКИЇВ"</t>
  </si>
  <si>
    <t>40131999</t>
  </si>
  <si>
    <t>ТОВАРИСТВО З ОБМЕЖЕНОЮ ВІДПОВІДАЛЬНІСТЮ "ПРОХОЛОДА"</t>
  </si>
  <si>
    <t>23627888</t>
  </si>
  <si>
    <t>ТОВАРИСТВО З ОБМЕЖЕНОЮ ВІДПОВІДАЛЬНІСТЮ "РЕАЛ ЕСТЕЙТ"</t>
  </si>
  <si>
    <t>33730380</t>
  </si>
  <si>
    <t>ТОВАРИСТВО З ОБМЕЖЕНОЮ ВІДПОВІДАЛЬНІСТЮ "РЕМІЛ"</t>
  </si>
  <si>
    <t>40117446</t>
  </si>
  <si>
    <t>ТОВАРИСТВО З ОБМЕЖЕНОЮ ВІДПОВІДАЛЬНІСТЮ "РЕНЕ-САНС"</t>
  </si>
  <si>
    <t>35066824</t>
  </si>
  <si>
    <t>ТОВАРИСТВО З ОБМЕЖЕНОЮ ВІДПОВІДАЛЬНІСТЮ "РЕНТ-АЛ"</t>
  </si>
  <si>
    <t>41029450</t>
  </si>
  <si>
    <t>Товариство з обмеженою відповідальністю "РІЄЛТ-ТРЕЙД"</t>
  </si>
  <si>
    <t>35218118</t>
  </si>
  <si>
    <t>ТОВАРИСТВО З ОБМЕЖЕНОЮ ВІДПОВІДАЛЬНІСТЮ "РОЗВИТОК МК-2016"</t>
  </si>
  <si>
    <t>40619788</t>
  </si>
  <si>
    <t>ТОВАРИСТВО З ОБМЕЖЕНОЮ ВІДПОВІДАЛЬНІСТЮ "РОНІКС"</t>
  </si>
  <si>
    <t>20915629</t>
  </si>
  <si>
    <t>Товариство з обмеженою відповідальністю "РосКосметика"</t>
  </si>
  <si>
    <t>31613817</t>
  </si>
  <si>
    <t>Товариство з обмеженою відповідальністю "РОСТ 205 "</t>
  </si>
  <si>
    <t>33498265</t>
  </si>
  <si>
    <t>Товариство з обмеженою відповідальністю "РР-РЕКРЕАЦІЯ-08"</t>
  </si>
  <si>
    <t>35722413</t>
  </si>
  <si>
    <t>Товариство з обмеженою відповідальністю "РСУ-7"</t>
  </si>
  <si>
    <t>24786643</t>
  </si>
  <si>
    <t>ТОВАРИСТВО З ОБМЕЖЕНОЮ ВІДПОВІДАЛЬНІСТЮ "С ЕНД Т-УКРАЇНА"</t>
  </si>
  <si>
    <t>33084365</t>
  </si>
  <si>
    <t>ТОВАРИСТВО З ОБМЕЖЕНОЮ ВІДПОВІДАЛЬНІСТЮ "САЛАМАНДЕР"</t>
  </si>
  <si>
    <t>41530486</t>
  </si>
  <si>
    <t>Товариство з обмеженою відповідальністю "Сателлит-холд"</t>
  </si>
  <si>
    <t>32229658</t>
  </si>
  <si>
    <t>ТОВАРИСТВО З ОБМЕЖЕНОЮ ВІДПОВІДАЛЬНІСТЮ "СВ ТЕРРА"</t>
  </si>
  <si>
    <t>37104442</t>
  </si>
  <si>
    <t>ТОВАРИСТВО З ОБМЕЖЕНОЮ ВІДПОВІДАЛЬНІСТЮ "СВЛ-   МИКОЛАЇВ "</t>
  </si>
  <si>
    <t>34772264</t>
  </si>
  <si>
    <t>ТОВАРИСТВО З ОБМЕЖЕНОЮ ВІДПОВІДАЛЬНІСТЮ "СЕРВІС НА МОРСЬКІЙ"</t>
  </si>
  <si>
    <t>42134730</t>
  </si>
  <si>
    <t>ТОВАРИСТВО З ОБМЕЖЕНОЮ ВІДПОВІДАЛЬНІСТЮ "СЕРВІСНИЙ МЕХАНІЧНИЙ ЦЕНТР"</t>
  </si>
  <si>
    <t>38247178</t>
  </si>
  <si>
    <t>ТОВАРИСТВО З ОБМЕЖЕНОЮ ВІДПОВІДАЛЬНІСТЮ "СІСАЙД ТЕРМІНАЛ"</t>
  </si>
  <si>
    <t>34770199</t>
  </si>
  <si>
    <t>ТОВАРИСТВО З ОБМЕЖЕНОЮ ВІДПОВІДАЛЬНІСТЮ "СЛОВ`ЯНСЬКИЙ АЛЬЯНС ОЗДОРОВЧИХ ТА ТРЕНІНГОВИХ ЦЕНТРІВ"</t>
  </si>
  <si>
    <t>37104479</t>
  </si>
  <si>
    <t>Товариство з обмеженою відповідальністю "СМАК - 11"</t>
  </si>
  <si>
    <t>37630115</t>
  </si>
  <si>
    <t>Товариство з обмеженою відповідальністю "СМАРТ НИКСТРОЙ"</t>
  </si>
  <si>
    <t>40858857</t>
  </si>
  <si>
    <t>ТОВАРИСТВО З ОБМЕЖЕНОЮ ВІДПОВІДАЛЬНІСТЮ "СМАЧНИЙ КОШИК - Н"</t>
  </si>
  <si>
    <t>42229979</t>
  </si>
  <si>
    <t>Товариство з обмеженою відповідальністю "СМАЧНИЙ КОШИК-К"</t>
  </si>
  <si>
    <t>42230062</t>
  </si>
  <si>
    <t>ТОВАРИСТВО З ОБМЕЖЕНОЮ ВІДПОВІДАЛЬНІСТЮ "СОЮЗ РИТЕЙЛ Д"</t>
  </si>
  <si>
    <t>39393873</t>
  </si>
  <si>
    <t>ТОВАРИСТВО З ОБМЕЖЕНОЮ ВІДПОВІДАЛЬНІСТЮ "СПЕЦБУДІНВЕСТ ЛТД"</t>
  </si>
  <si>
    <t>34511061</t>
  </si>
  <si>
    <t>ТОВАРИСТВО З ОБМЕЖЕНОЮ ВІДПОВІДАЛЬНІСТЮ "СПЕЦЖИТЛОБУД"</t>
  </si>
  <si>
    <t>01273059</t>
  </si>
  <si>
    <t>ТОВАРИСТВО З ОБМЕЖЕНОЮ ВІДПОВІДАЛЬНІСТЮ "СТВОЛ"</t>
  </si>
  <si>
    <t>37608933</t>
  </si>
  <si>
    <t>ТОВАРИСТВО З ОБМЕЖЕНОЮ ВІДПОВІДАЛЬНІСТЮ "СТИЛЬ  Д"</t>
  </si>
  <si>
    <t>32014082</t>
  </si>
  <si>
    <t>Товариство з обмеженою відповідальністю "Стиль-Оптима"</t>
  </si>
  <si>
    <t>13859439</t>
  </si>
  <si>
    <t>Товариство з обмеженою відповідальністю "СТИМ"</t>
  </si>
  <si>
    <t>31946083</t>
  </si>
  <si>
    <t>ТОВАРИСТВО З ОБМЕЖЕНОЮ ВІДПОВІДАЛЬНІСТЮ "СТРОЙ АГРО ГРУП"</t>
  </si>
  <si>
    <t>37758897</t>
  </si>
  <si>
    <t>Товариство з обмеженою відповідальністю "Сумісне підприємство "Південна Аграрно-Експортна Компанія"</t>
  </si>
  <si>
    <t>38524687</t>
  </si>
  <si>
    <t>ТОВАРИСТВО З ОБМЕЖЕНОЮ ВІДПОВІДАЛЬНІСТЮ "СУШИ-КО"</t>
  </si>
  <si>
    <t>37697761</t>
  </si>
  <si>
    <t>Товариство з обмеженою відповідальністю "ТАВРІЯ-В"</t>
  </si>
  <si>
    <t>19202597</t>
  </si>
  <si>
    <t>ТОВАРИСТВО З ОБМЕЖЕНОЮ ВІДПОВІДАЛЬНІСТЮ "ТАДІ"</t>
  </si>
  <si>
    <t>31043201</t>
  </si>
  <si>
    <t>ТОВАРИСТВО З ОБМЕЖЕНОЮ ВІДПОВІДАЛЬНІСТЮ "ТД ЛАКМА"</t>
  </si>
  <si>
    <t>33437045</t>
  </si>
  <si>
    <t>ТОВАРИСТВО З ОБМЕЖЕНОЮ ВІДПОВІДАЛЬНІСТЮ "ТЕЛЕЦ - ВАК"</t>
  </si>
  <si>
    <t>ТОВАРИСТВО З ОБМЕЖЕНОЮ ВІДПОВІДАЛЬНІСТЮ "ТЕНІС ЛЕНД"</t>
  </si>
  <si>
    <t>37436710</t>
  </si>
  <si>
    <t>Товариство з обмеженою відповідальністю "Територіальне медичне об`єднання "Актив - Медікал"</t>
  </si>
  <si>
    <t>38170144</t>
  </si>
  <si>
    <t>ТОВАРИСТВО З ОБМЕЖЕНОЮ ВІДПОВІДАЛЬНІСТЮ "ТЕХНІКА 2000"</t>
  </si>
  <si>
    <t>25374500</t>
  </si>
  <si>
    <t>Товариство з обмеженою відповідальністю "ТКП-Експрес"</t>
  </si>
  <si>
    <t>30565752</t>
  </si>
  <si>
    <t>Товариство з обмеженою відповідальністю "Торговий  Дім "ФЛАГМАН"</t>
  </si>
  <si>
    <t>36309364</t>
  </si>
  <si>
    <t>ТОВАРИСТВО З ОБМЕЖЕНОЮ ВІДПОВІДАЛЬНІСТЮ "ТОРГОВИЙ ДІМ ЮГ"</t>
  </si>
  <si>
    <t>13854034</t>
  </si>
  <si>
    <t>ТОВАРИСТВО З ОБМЕЖЕНОЮ ВІДПОВІДАЛЬНІСТЮ "ТОРГ-ЮГ"</t>
  </si>
  <si>
    <t>32056646</t>
  </si>
  <si>
    <t>ТОВАРИСТВО З ОБМЕЖЕНОЮ ВІДПОВІДАЛЬНІСТЮ "ТОРГ-ЮГ-ПЛЮС"</t>
  </si>
  <si>
    <t>42557540</t>
  </si>
  <si>
    <t>ТОВАРИСТВО З ОБМЕЖЕНОЮ ВІДПОВІДАЛЬНІСТЮ "ТРАНСГАРАНТ"</t>
  </si>
  <si>
    <t>33133160</t>
  </si>
  <si>
    <t>Товариство з обмеженою відповідальністю "ТРАНСКОР"</t>
  </si>
  <si>
    <t>32820090</t>
  </si>
  <si>
    <t>ТОВАРИСТВО З ОБМЕЖЕНОЮ ВІДПОВІДАЛЬНІСТЮ "ТРИАЯ"</t>
  </si>
  <si>
    <t>40296315</t>
  </si>
  <si>
    <t>Товариство з обмеженою відповідальністю "Трилайт"</t>
  </si>
  <si>
    <t>37279373</t>
  </si>
  <si>
    <t>ТОВАРИСТВО З ОБМЕЖЕНОЮ ВІДПОВІДАЛЬНІСТЮ "ТРОПІК"</t>
  </si>
  <si>
    <t>20831737</t>
  </si>
  <si>
    <t>Товариство з обмеженою відповідальністю "ТУР ТАЙМ"</t>
  </si>
  <si>
    <t>30083070</t>
  </si>
  <si>
    <t>ТОВАРИСТВО З ОБМЕЖЕНОЮ ВІДПОВІДАЛЬНІСТЮ "УКРАЇНОЧКА"</t>
  </si>
  <si>
    <t>32819682</t>
  </si>
  <si>
    <t>Товариство з обмеженою відповідальністю "Українська гірничо-металургійна компанія - МИКОЛАЇВ "</t>
  </si>
  <si>
    <t>05409128</t>
  </si>
  <si>
    <t>ТОВАРИСТВО З ОБМЕЖЕНОЮ ВІДПОВІДАЛЬНІСТЮ "УКР-СКАД"</t>
  </si>
  <si>
    <t>33368265</t>
  </si>
  <si>
    <t>ТОВАРИСТВО З ОБМЕЖЕНОЮ ВІДПОВІДАЛЬНІСТЮ "УКРТЕХІНВЕСТГАЗ"</t>
  </si>
  <si>
    <t>34300297</t>
  </si>
  <si>
    <t>ТОВАРИСТВО З ОБМЕЖЕНОЮ ВІДПОВІДАЛЬНІСТЮ "УКРТРАНС-МИКОЛАЇВ"</t>
  </si>
  <si>
    <t>05410369</t>
  </si>
  <si>
    <t>ТОВАРИСТВО З ОБМЕЖЕНОЮ ВІДПОВІДАЛЬНІСТЮ "УНІМЕД"</t>
  </si>
  <si>
    <t>24795435</t>
  </si>
  <si>
    <t>ТОВАРИСТВО З ОБМЕЖЕНОЮ ВІДПОВІДАЛЬНІСТЮ "УПРАВЛЯЮЧА КОМПАНІЯ "КОМФОРТ ПЛЮС"</t>
  </si>
  <si>
    <t>42304956</t>
  </si>
  <si>
    <t>Товариство з обмеженою відповідальністю "ФАРН"</t>
  </si>
  <si>
    <t>37157269</t>
  </si>
  <si>
    <t>ТОВАРИСТВО З ОБМЕЖЕНОЮ ВІДПОВІДАЛЬНІСТЮ "ФЕКАДА-ПІВДЕНЬ"</t>
  </si>
  <si>
    <t>22432154</t>
  </si>
  <si>
    <t>ТОВАРИСТВО З ОБМЕЖЕНОЮ ВІДПОВІДАЛЬНІСТЮ "ФІРМА "АНГЕЛА"</t>
  </si>
  <si>
    <t>24783018</t>
  </si>
  <si>
    <t>ТОВАРИСТВО З ОБМЕЖЕНОЮ ВІДПОВІДАЛЬНІСТЮ "ФІРМА "БАЙКАЛ"</t>
  </si>
  <si>
    <t>36057135</t>
  </si>
  <si>
    <t>Товариство з обмеженою відповідальністю "ФІРМА "ПРОМБУДСЕРВІС"</t>
  </si>
  <si>
    <t>19293252</t>
  </si>
  <si>
    <t>ТОВАРИСТВО З ОБМЕЖЕНОЮ ВІДПОВІДАЛЬНІСТЮ "ФОТО-ГАРАНТ"</t>
  </si>
  <si>
    <t>13845733</t>
  </si>
  <si>
    <t>Товариство з обмеженою відповідальністю "ФУДМЕЙКЕР"</t>
  </si>
  <si>
    <t>34993492</t>
  </si>
  <si>
    <t>ТОВАРИСТВО З ОБМЕЖЕНОЮ ВІДПОВІДАЛЬНІСТЮ "ХІМ АГРО МИКОЛАЇВ"</t>
  </si>
  <si>
    <t>43267884</t>
  </si>
  <si>
    <t>Товариство з обмеженою відповідальністю "Холодпром"</t>
  </si>
  <si>
    <t>40425211</t>
  </si>
  <si>
    <t>ТОВАРИСТВО З ОБМЕЖЕНОЮ ВІДПОВІДАЛЬНІСТЮ "ЦЕНТР ПІДТРИМКИ БІЗНЕСУ"</t>
  </si>
  <si>
    <t>25377757</t>
  </si>
  <si>
    <t>ТОВАРИСТВО З ОБМЕЖЕНОЮ ВІДПОВІДАЛЬНІСТЮ "ЦЕНТР СТРАТЕГІЧНИХ ДОСЛІДЖЕНЬ"</t>
  </si>
  <si>
    <t>23621265</t>
  </si>
  <si>
    <t>ТОВАРИСТВО З ОБМЕЖЕНОЮ ВІДПОВІДАЛЬНІСТЮ "ЦЕНТР ТЕХНОЛОГІЙ "ВІК"</t>
  </si>
  <si>
    <t>33437218</t>
  </si>
  <si>
    <t>ТОВАРИСТВО З ОБМЕЖЕНОЮ ВІДПОВІДАЛЬНІСТЮ "ЦИКЛОМЕН"</t>
  </si>
  <si>
    <t>38790308</t>
  </si>
  <si>
    <t>ТОВАРИСТВО З ОБМЕЖЕНОЮ ВІДПОВІДАЛЬНІСТЮ "ЧАЙНА ІМПЕРІЯ"</t>
  </si>
  <si>
    <t>36536554</t>
  </si>
  <si>
    <t>ТОВАРИСТВО З ОБМЕЖЕНОЮ ВІДПОВІДАЛЬНІСТЮ "ЧАРІВНИЙ КАРАВАЙ"</t>
  </si>
  <si>
    <t>31613398</t>
  </si>
  <si>
    <t>ТОВАРИСТВО З ОБМЕЖЕНОЮ ВІДПОВІДАЛЬНІСТЮ "ШАНА"</t>
  </si>
  <si>
    <t>40512623</t>
  </si>
  <si>
    <t>ТОВАРИСТВО З ОБМЕЖЕНОЮ ВІДПОВІДАЛЬНІСТЮ "ЮГ ГОФРОПАК"</t>
  </si>
  <si>
    <t>37031280</t>
  </si>
  <si>
    <t>Товариство з обмеженою відповідальністю "Юг Картон Україна"</t>
  </si>
  <si>
    <t>40278170</t>
  </si>
  <si>
    <t>ТОВАРИСТВО З ОБМЕЖЕНОЮ ВІДПОВІДАЛЬНІСТЮ "ЮГСТРОЙКОМПЛЕКТ"</t>
  </si>
  <si>
    <t>31613492</t>
  </si>
  <si>
    <t>ТОВАРИСТВО З ОБМЕЖЕНОЮ ВІДПОВІДАЛЬНІСТЮ "ЮЖНОЕ МОРЕ"</t>
  </si>
  <si>
    <t>38247117</t>
  </si>
  <si>
    <t>ТОВАРИСТВО З ОБМЕЖЕНОЮ ВІДПОВІДАЛЬНІСТЮ "ЮНИТА"</t>
  </si>
  <si>
    <t>32459843</t>
  </si>
  <si>
    <t>Товариство з обмеженою відповідальністю "Юридична фірма "Укрінконтракт"</t>
  </si>
  <si>
    <t>22439676</t>
  </si>
  <si>
    <t>ТОВАРИСТВО З ОБМЕЖЕНОЮ ВІДПОВІДАЛЬНІСТЮ "ЯН МАРК-ТЕРМІНАЛ"</t>
  </si>
  <si>
    <t>33084847</t>
  </si>
  <si>
    <t>ТОВАРИСТВО З ОБМЕЖЕНОЮ ВІДПОВІДАЛЬНІСТЮ ВИРОБНИЧО-КОМЕРЦІЙНА ФІРМА "МАГАЗИН 301"</t>
  </si>
  <si>
    <t>13861270</t>
  </si>
  <si>
    <t>ТОВАРИСТВО З ОБМЕЖЕНОЮ ВІДПОВІДАЛЬНІСТЮ ВИРОБНИЧО-КОМЕРЦІЙНА ФІРМА "СТРОЙ-ДИЗАЙН-СЕРВИС"</t>
  </si>
  <si>
    <t>32996926</t>
  </si>
  <si>
    <t>ТОВАРИСТВО З ОБМЕЖЕНОЮ ВІДПОВІДАЛЬНІСТЮ ВИРОБНИЧО-КОМЕРЦІЙНЕ ПІДПРИЄМСТВО  "АЛЕКТА"</t>
  </si>
  <si>
    <t>13849794</t>
  </si>
  <si>
    <t>ТОВАРИСТВО З ОБМЕЖЕНОЮ ВІДПОВІДАЛЬНІСТЮ ВИРОБНИЧО-ТЕХНІЧНИЙ ЦЕНТР "ОРАТА-ЛЮКС"</t>
  </si>
  <si>
    <t>33627454</t>
  </si>
  <si>
    <t>ТОВАРИСТВО З ОБМЕЖЕНОЮ ВІДПОВІДАЛЬНІСТЮ ВПРОВАДЖУВАЛЬНА-ОЗДОРОВЧА ФІРМА "ЧАРІВНИЦЯ"</t>
  </si>
  <si>
    <t>24783685</t>
  </si>
  <si>
    <t>ТОВАРИСТВО З ОБМЕЖЕНОЮ ВІДПОВІДАЛЬНІСТЮ КЕРУЮЧА КОМПАНІЯ "ДСК-СЕРВІС"</t>
  </si>
  <si>
    <t>37104238</t>
  </si>
  <si>
    <t>ТОВАРИСТВО З ОБМЕЖЕНОЮ ВІДПОВІДАЛЬНІСТЮ КОМПАНІЯ "АСКОН ЛТД" (ТОВАРИСТВО З ОБМЕЖЕНОЮ ВІДПОВІДАЛЬНІСТЮ)</t>
  </si>
  <si>
    <t>Товариство з обмеженою відповідальністю компанія "ГалС-Ник"</t>
  </si>
  <si>
    <t>39353212</t>
  </si>
  <si>
    <t>ТОВАРИСТВО З ОБМЕЖЕНОЮ ВІДПОВІДАЛЬНІСТЮ КОМПАНІЯ "КОНТИНЕНТ-Н"</t>
  </si>
  <si>
    <t>39566775</t>
  </si>
  <si>
    <t>ТОВАРИСТВО З ОБМЕЖЕНОЮ ВІДПОВІДАЛЬНІСТЮ КОМПАНІЯ ПО УПРАВЛІННЮ БУДИНКАМИ "КОМФОРТ"</t>
  </si>
  <si>
    <t>38246731</t>
  </si>
  <si>
    <t>ТОВАРИСТВО З ОБМЕЖЕНОЮ ВІДПОВІДАЛЬНІСТЮ МАЛЕ ПІДПРИЄМСТВО "ЄДНІСТЬ"</t>
  </si>
  <si>
    <t>13854494</t>
  </si>
  <si>
    <t>ТОВАРИСТВО З ОБМЕЖЕНОЮ ВІДПОВІДАЛЬНІСТЮ МЕДИЧНО-ФАРМАЦЕВТИЧНА ФІРМА "ГЮРНІКА"</t>
  </si>
  <si>
    <t>23408956</t>
  </si>
  <si>
    <t>ТОВАРИСТВО З ОБМЕЖЕНОЮ ВІДПОВІДАЛЬНІСТЮ НАУКОВО-ВИРОБНИЧЕ ПІДПРИЄМСТВО "ІНІТ"</t>
  </si>
  <si>
    <t>13870858</t>
  </si>
  <si>
    <t>ТОВАРИСТВО З ОБМЕЖЕНОЮ ВІДПОВІДАЛЬНІСТЮ НАУКОВО-ВИРОБНИЧЕ ПІДПРИЄМСТВО "ТЕНЕТ"</t>
  </si>
  <si>
    <t>ТОВАРИСТВО З ОБМЕЖЕНОЮ ВІДПОВІДАЛЬНІСТЮ НАУКОВО-ВИРОБНИЧИЙ ЦЕНТР "АРІ"</t>
  </si>
  <si>
    <t>13850697</t>
  </si>
  <si>
    <t>ТОВАРИСТВО З ОБМЕЖЕНОЮ ВІДПОВІДАЛЬНІСТЮ НВФ "ЮАЛЕКС ДИЗАЙН ЛТД"</t>
  </si>
  <si>
    <t>13872303</t>
  </si>
  <si>
    <t>ТОВАРИСТВО З ОБМЕЖЕНОЮ ВІДПОВІДАЛЬНІСТЮ Оптово-роздрібне виробниче підприємство  "Продовольчі товари"</t>
  </si>
  <si>
    <t>22426099</t>
  </si>
  <si>
    <t>Товариство з обмеженою відповідальністю Проектний інститут  "Украгроінжпроект"</t>
  </si>
  <si>
    <t>05515950</t>
  </si>
  <si>
    <t>Товариство з обмеженою відповідальністю сільськогосподарське підприємство"НІБУЛОН"</t>
  </si>
  <si>
    <t>14291113</t>
  </si>
  <si>
    <t>Товариство з обмеженою відповідальністю СП УР "Кіпаріс"</t>
  </si>
  <si>
    <t>13849435</t>
  </si>
  <si>
    <t>Товариство з обмеженою відповідальністю спільне українсько - болгарське підприємство "ВЕКСХОЛД"</t>
  </si>
  <si>
    <t>20918266</t>
  </si>
  <si>
    <t>Товариство з обмеженою відповідальністю Спільне українсько-російське виробничо-комерційне підприємство "МЕМ"</t>
  </si>
  <si>
    <t>19361539</t>
  </si>
  <si>
    <t>ТОВАРИСТВО З ОБМЕЖЕНОЮ ВІДПОВІДАЛЬНІСТЮ СУДОПЛАВНА КОМПАНІЯ "НИЭСКО"</t>
  </si>
  <si>
    <t>01000381</t>
  </si>
  <si>
    <t>ТОВАРИСТВО З ОБМЕЖЕНОЮ ВІДПОВІДАЛЬНІСТЮ ТРАНСПОРТНА ФІРМА "КАМІОН"</t>
  </si>
  <si>
    <t>22426047</t>
  </si>
  <si>
    <t>ТОВАРИСТВО З ОБМЕЖЕНОЮ ВІДПОВІДАЛЬНІСТЮ ФІРМА   "БРОКЕР СЕРВІС"</t>
  </si>
  <si>
    <t>36536575</t>
  </si>
  <si>
    <t>ТОВАРИСТВО З ОБМЕЖЕНОЮ ВІДПОВІДАЛЬНІСТЮ ФІРМА   ТУРИСТИЧНА "ХАН-ТЕНГРИ"</t>
  </si>
  <si>
    <t>34949586</t>
  </si>
  <si>
    <t>ТОВАРИСТВО З ОБМЕЖЕНОЮ ВІДПОВІДАЛЬНІСТЮ ФІРМА  "ІНГУЛ"</t>
  </si>
  <si>
    <t>20882752</t>
  </si>
  <si>
    <t>ТОВАРИСТВО З ОБМЕЖЕНОЮ ВІДПОВІДАЛЬНІСТЮ ФІРМА  "ІРБІС"</t>
  </si>
  <si>
    <t>13853276</t>
  </si>
  <si>
    <t>ТОВАРИСТВО З ОБМЕЖЕНОЮ ВІДПОВІДАЛЬНІСТЮ ФІРМА "АРХДИЗАЙН"</t>
  </si>
  <si>
    <t>20864406</t>
  </si>
  <si>
    <t>ТОВАРИСТВО З ОБМЕЖЕНОЮ ВІДПОВІДАЛЬНІСТЮ ФІРМА "ВЛАДАМ"</t>
  </si>
  <si>
    <t>23082035</t>
  </si>
  <si>
    <t>ТОВАРИСТВО З ОБМЕЖЕНОЮ ВІДПОВІДАЛЬНІСТЮ ФІРМА "ЗУМРУД"</t>
  </si>
  <si>
    <t>20877981</t>
  </si>
  <si>
    <t>Товариство з обмеженою відповідальністю фірма "КРОТ"</t>
  </si>
  <si>
    <t>13854910</t>
  </si>
  <si>
    <t>ТОВАРИСТВО З ОБМЕЖЕНОЮ ВІДПОВІДАЛЬНІСТЮ ФІРМА "НЄП-ХЛЕБ"</t>
  </si>
  <si>
    <t>23409312</t>
  </si>
  <si>
    <t>ТОВАРИСТВО З ОБМЕЖЕНОЮ ВІДПОВІДАЛЬНІСТЮ ФІРМА "ОЛЬМИХ"</t>
  </si>
  <si>
    <t>23623726</t>
  </si>
  <si>
    <t>ТОВАРИСТВО З ОБМЕЖЕНОЮ ВІДПОВІДАЛЬНІСТЮ ФІРМА "ПАРМА"</t>
  </si>
  <si>
    <t>13851082</t>
  </si>
  <si>
    <t>ТОВАРИСТВО З ОБМЕЖЕНОЮ ВІДПОВІДАЛЬНІСТЮ ФІРМА "ПРИОРИТЕТ-ЮГ"</t>
  </si>
  <si>
    <t>23623519</t>
  </si>
  <si>
    <t>ТОВАРИСТВО З ОБМЕЖЕНОЮ ВІДПОВІДАЛЬНІСТЮ ФІРМА "ШАРК-2"</t>
  </si>
  <si>
    <t>23409269</t>
  </si>
  <si>
    <t>ТОВАРИСТВО З ОБМЕЖЕНОЮ ВІДПОВІДАЛЬНІСТЮ ХЛІБЗАВОД № 3 "ГАЛИЦЬКІ ХЛІБА"</t>
  </si>
  <si>
    <t>23623136</t>
  </si>
  <si>
    <t>Товариство з обмеженою відповідальністю" ФРОСТ-МИКОЛАЇВ"</t>
  </si>
  <si>
    <t>01553712</t>
  </si>
  <si>
    <t>Товариство з обмеженою відповідальністю"ЗОЛОТИЙ ОРЕОЛ"</t>
  </si>
  <si>
    <t>30565710</t>
  </si>
  <si>
    <t>Товариство з обмеженою відповідальністю"ІНТЕР-СЕРВІС"</t>
  </si>
  <si>
    <t>30227046</t>
  </si>
  <si>
    <t>ТОВАРИСТВО З ОБМЕЖЕНОЮ ВІДПОВІДАЛЬНІСТЮ"Природні можливості-Миколаїв"</t>
  </si>
  <si>
    <t>38396009</t>
  </si>
  <si>
    <t>ТОВАРИСТВО З ОБМЕЖЕНОЮ ВІДПОВІДАЛЬНІСТЮ"ТЕПЛИЙ ДІМ"</t>
  </si>
  <si>
    <t>31945802</t>
  </si>
  <si>
    <t>ТОВАРИСТВО З ОБМЕЖЕНОЮ ВІДПОВІДАЛЬНІСТЮ-ФІРМА "АКТИВ ЛТД"</t>
  </si>
  <si>
    <t>13855890</t>
  </si>
  <si>
    <t>ТОВАРИСТОВО З ОБМЕЖЕНОЮ ВІДПОВІДАЛЬНІСТЮ "КУПЕЦЬКИЙ ДІМ СКІФ"</t>
  </si>
  <si>
    <t>35176866</t>
  </si>
  <si>
    <t>ТОВАРИТСВО З ОБМЕЖЕНОЮ ВІДПОВІДАЛЬНІСТЮ "ТРЕЙД МИКОЛАЇВ"</t>
  </si>
  <si>
    <t>43221957</t>
  </si>
  <si>
    <t>ТОРГОВА КОМПАНІЯ "АЛМІ" (ПІДПРИЄМСТВО У ВИГЛЯДІ ТОВАРИСТВА З ОБМЕЖЕНОЮ ВІДПОВІДАЛЬНІСТЮ)</t>
  </si>
  <si>
    <t>31327274</t>
  </si>
  <si>
    <t>ТОРГОВИЙ БУДИНОК ТАВРІЯ ТОВ</t>
  </si>
  <si>
    <t>УНІВЕРС ЛТД ТОВ</t>
  </si>
  <si>
    <t>13862393</t>
  </si>
  <si>
    <t>УПРАВЛІННЯ ДЕРЖАВНОЇ АВТОМОБІЛЬНОЇ ІНСПЕКЦІЇ УМВС УКРАЇНИ В МИКОЛАЇВСЬКІЙ ОБЛАСТІ</t>
  </si>
  <si>
    <t>08806381</t>
  </si>
  <si>
    <t>ФАН КЛУБ ТОВ</t>
  </si>
  <si>
    <t>32143120</t>
  </si>
  <si>
    <t>Фермерське господарство  "Іванов"</t>
  </si>
  <si>
    <t>23616169</t>
  </si>
  <si>
    <t>ФЕРМЕРСЬКЕ ГОСПОДАРСТВО "ВЛАДАМ"</t>
  </si>
  <si>
    <t>22430066</t>
  </si>
  <si>
    <t>ФЕРМЕРСЬКЕ ГОСПОДАРСТВО "ФЕЯ" ШАМРАЯ ВОЛОДИМИРА  ОМЕЛЯНОВИЧА</t>
  </si>
  <si>
    <t>13872888</t>
  </si>
  <si>
    <t>Фірма  "ВЕГА" у вигляді товариства з обмеженою відповідальністю</t>
  </si>
  <si>
    <t>22472308</t>
  </si>
  <si>
    <t>ФІРМА "ННН ЛТД" У ФОРМІ ТОВАРИСТВА З ОБМЕЖЕНОЮ ВІДПОВІДАЛЬНІСТЮ</t>
  </si>
  <si>
    <t>20952228</t>
  </si>
  <si>
    <t>ФІРМА СТІВ ТОВ, МАГАЗИН КОМПАНЬОН</t>
  </si>
  <si>
    <t>20863648</t>
  </si>
  <si>
    <t>Церква Євангельських Християн-Баптистів "Примирення з Богом"</t>
  </si>
  <si>
    <t>25878560</t>
  </si>
  <si>
    <t>ЧАЙКА ТОВ, КАФЕ-БАР</t>
  </si>
  <si>
    <t>13869952</t>
  </si>
  <si>
    <t>ЧЕСТЬ ТОВ, СКЛАДИ</t>
  </si>
  <si>
    <t>00451263</t>
  </si>
  <si>
    <t>ЧИСТИЙ ІЗУМРУД ТОВ, ТУАЛЕТ</t>
  </si>
  <si>
    <t>31554385</t>
  </si>
  <si>
    <t>Чорноморська Товарна Біржа агропромислового комплексу</t>
  </si>
  <si>
    <t>24056962</t>
  </si>
  <si>
    <t>ГЕНСТОР ТОВ</t>
  </si>
  <si>
    <t>40077655</t>
  </si>
  <si>
    <t>УКРХІМТРАНСАМІАК ДП</t>
  </si>
  <si>
    <t>31517060</t>
  </si>
  <si>
    <t>Авто-Комфорт ТОВ</t>
  </si>
  <si>
    <t>39515516</t>
  </si>
  <si>
    <t>Агора  ТОВ ТФ</t>
  </si>
  <si>
    <t>41767620</t>
  </si>
  <si>
    <t>Агротехнік Україна ТОВ</t>
  </si>
  <si>
    <t>41045631</t>
  </si>
  <si>
    <t>Адмінистрація морських портів Укр Мик.філіал ДП</t>
  </si>
  <si>
    <t>38728444</t>
  </si>
  <si>
    <t>Ай Ті Про ТОВ</t>
  </si>
  <si>
    <t>31808989</t>
  </si>
  <si>
    <t>Аквасервіс ТОВ</t>
  </si>
  <si>
    <t>31193249</t>
  </si>
  <si>
    <t>Аква-Холдинг Торговий будинок ТОВ</t>
  </si>
  <si>
    <t>32713652</t>
  </si>
  <si>
    <t>Андреал ТОВ</t>
  </si>
  <si>
    <t>32700884</t>
  </si>
  <si>
    <t>Армалит ТОВ</t>
  </si>
  <si>
    <t>31576697</t>
  </si>
  <si>
    <t>АРТ Сек'юріті Груп ТОВ</t>
  </si>
  <si>
    <t>38204911</t>
  </si>
  <si>
    <t>АССА-ГРУП ТОВ</t>
  </si>
  <si>
    <t>39731814</t>
  </si>
  <si>
    <t>АСТЕК ТОВ ТВП</t>
  </si>
  <si>
    <t>30657172</t>
  </si>
  <si>
    <t>Аудит-Гарант Миколаїв АФ МПП</t>
  </si>
  <si>
    <t>19298806</t>
  </si>
  <si>
    <t>БАРС-ХЕРСОН ПП</t>
  </si>
  <si>
    <t>22740401</t>
  </si>
  <si>
    <t>Білінг-Інфо ТОВ</t>
  </si>
  <si>
    <t>35402779</t>
  </si>
  <si>
    <t>Бударматура ТОВ</t>
  </si>
  <si>
    <t>36956866</t>
  </si>
  <si>
    <t>Валан ТОВ</t>
  </si>
  <si>
    <t>31388300</t>
  </si>
  <si>
    <t>Ванго-Україна  ТОВ</t>
  </si>
  <si>
    <t>35922134</t>
  </si>
  <si>
    <t>Вега Строй Центр ТД ТОВ</t>
  </si>
  <si>
    <t>39906320</t>
  </si>
  <si>
    <t>Вега Строй Центр ТОВ</t>
  </si>
  <si>
    <t>37385441</t>
  </si>
  <si>
    <t>ВЕСТА ВК ТОВ</t>
  </si>
  <si>
    <t>43643614</t>
  </si>
  <si>
    <t>Військова частина №3039</t>
  </si>
  <si>
    <t>23313925</t>
  </si>
  <si>
    <t>Військова частина №3056</t>
  </si>
  <si>
    <t>23313931</t>
  </si>
  <si>
    <t>ВІК ГРУПСЕРВІС  ПП</t>
  </si>
  <si>
    <t>32956181</t>
  </si>
  <si>
    <t>ВІК ТЕХНОЛОГІЇ ТзОВ</t>
  </si>
  <si>
    <t>36486467</t>
  </si>
  <si>
    <t>В-Мастер ПП ВКФ</t>
  </si>
  <si>
    <t>24783260</t>
  </si>
  <si>
    <t>Вугілля-Миколаїв ТОВ</t>
  </si>
  <si>
    <t>43086259</t>
  </si>
  <si>
    <t>ГАЗЕНЕРГО-ТРЕЙД ТОВ</t>
  </si>
  <si>
    <t>42827548</t>
  </si>
  <si>
    <t>Герметика -Украина ТОВ</t>
  </si>
  <si>
    <t>33428816</t>
  </si>
  <si>
    <t>Гідротехмонтаж ТОВ</t>
  </si>
  <si>
    <t>32283872</t>
  </si>
  <si>
    <t>ГЛУСКО УКРАЇНА ТОВ</t>
  </si>
  <si>
    <t>40428668</t>
  </si>
  <si>
    <t>Динамо-Континент ТОВ ВТЦ</t>
  </si>
  <si>
    <t>30460473</t>
  </si>
  <si>
    <t>Дніпро ТОВ НВП</t>
  </si>
  <si>
    <t>39775233</t>
  </si>
  <si>
    <t>31448145</t>
  </si>
  <si>
    <t>Добробут Авто ТОВ</t>
  </si>
  <si>
    <t>ЕВАКО ПП</t>
  </si>
  <si>
    <t>36881204</t>
  </si>
  <si>
    <t>Екополімер НВФ ТОВ</t>
  </si>
  <si>
    <t>14067723</t>
  </si>
  <si>
    <t>ЕКОТОПТРАНС ТОВ</t>
  </si>
  <si>
    <t>42739478</t>
  </si>
  <si>
    <t>Електромонтаж Техсервіс ТОВ</t>
  </si>
  <si>
    <t>38169385</t>
  </si>
  <si>
    <t>ЕЛУ автодоріг КП</t>
  </si>
  <si>
    <t>ЕНЕРГОУСТАНОВКА ТОВ</t>
  </si>
  <si>
    <t>41785628</t>
  </si>
  <si>
    <t>Енерджі 365 ТОВ</t>
  </si>
  <si>
    <t>41447959</t>
  </si>
  <si>
    <t>ЕНОЛЛ  ЕК ТОВ</t>
  </si>
  <si>
    <t>38157139</t>
  </si>
  <si>
    <t>Епіцентр К №2 м.Миколаїв ТОВ</t>
  </si>
  <si>
    <t>ЕРГОМЕРА ІНВЕСТ НВФ ПП</t>
  </si>
  <si>
    <t>42817901</t>
  </si>
  <si>
    <t>ЕТНА  ВІФ ТОВ</t>
  </si>
  <si>
    <t>41305388</t>
  </si>
  <si>
    <t>ЄВРОІНСТРУМЕНТ  ТОВ</t>
  </si>
  <si>
    <t>35484762</t>
  </si>
  <si>
    <t>Євротрубпласт ТОВ ТД</t>
  </si>
  <si>
    <t>33090871</t>
  </si>
  <si>
    <t>33730803</t>
  </si>
  <si>
    <t>Запорізька трейдингова компанія ТД ТОВ</t>
  </si>
  <si>
    <t>40850156</t>
  </si>
  <si>
    <t>ЗЛАТА ЮГ ТОВ</t>
  </si>
  <si>
    <t>37206368</t>
  </si>
  <si>
    <t>ЗСП ТОВ</t>
  </si>
  <si>
    <t>40903202</t>
  </si>
  <si>
    <t>ІДЕЛЬ Приватне підприемство</t>
  </si>
  <si>
    <t>31253577</t>
  </si>
  <si>
    <t>Інвар Торговий дім  ТОВ</t>
  </si>
  <si>
    <t>42286398</t>
  </si>
  <si>
    <t>Інжиніринг групп Україна ТОВ</t>
  </si>
  <si>
    <t>42917809</t>
  </si>
  <si>
    <t>Інжтехносервіс   ТОВ</t>
  </si>
  <si>
    <t>42559066</t>
  </si>
  <si>
    <t>Інформаційне Агенство "СВІДОК ІНФО" ТОВ</t>
  </si>
  <si>
    <t>40904955</t>
  </si>
  <si>
    <t>Інформаційне Агенство Українська Медіа Група ТзОВ</t>
  </si>
  <si>
    <t>35834750</t>
  </si>
  <si>
    <t>ІСТ ЛОУД ГРУП ТОВ</t>
  </si>
  <si>
    <t>37017486</t>
  </si>
  <si>
    <t>ІЦ Інтех ТОВ</t>
  </si>
  <si>
    <t>41197784</t>
  </si>
  <si>
    <t>КВІНТА Торговий Дом ТОВ</t>
  </si>
  <si>
    <t>39560747</t>
  </si>
  <si>
    <t>Кворум-Нафта ТОВ</t>
  </si>
  <si>
    <t>32938047</t>
  </si>
  <si>
    <t>Київбуд ЦК ТОВ</t>
  </si>
  <si>
    <t>39538465</t>
  </si>
  <si>
    <t>КМК -ремсервис ТОВ</t>
  </si>
  <si>
    <t>Контакт-Енерго ТОВ</t>
  </si>
  <si>
    <t>33299553</t>
  </si>
  <si>
    <t>Крафт-Електро НВП ТОВ</t>
  </si>
  <si>
    <t>31799063</t>
  </si>
  <si>
    <t>Кронос-Авто ТОВ</t>
  </si>
  <si>
    <t>32935560</t>
  </si>
  <si>
    <t>Лакшми-Н ПП</t>
  </si>
  <si>
    <t>38790140</t>
  </si>
  <si>
    <t>МАНГО-ГРУП ТОВ</t>
  </si>
  <si>
    <t>39039648</t>
  </si>
  <si>
    <t>МАСШТАББУД-1 ПП</t>
  </si>
  <si>
    <t>36973923</t>
  </si>
  <si>
    <t>МИКОЛАЇВ ТЕХЕКСПЕРТ ТОВ</t>
  </si>
  <si>
    <t>41480776</t>
  </si>
  <si>
    <t>Миколаївобленерго АТ</t>
  </si>
  <si>
    <t>Миколаївський домобудівельний  комбінат ТзДВ</t>
  </si>
  <si>
    <t>Миколаївхімснаб ТОВ</t>
  </si>
  <si>
    <t>23616717</t>
  </si>
  <si>
    <t>Міський інформац.-розрахунковий центр (ГИРЦ)</t>
  </si>
  <si>
    <t>Наук.досл.констр.техн.інстит.міськ.господарства ДП</t>
  </si>
  <si>
    <t>03363588</t>
  </si>
  <si>
    <t>НБС Торгівельна компанія ТОВ</t>
  </si>
  <si>
    <t>41386446</t>
  </si>
  <si>
    <t>НИКВЕСТИ ПРОДАКШН ПП</t>
  </si>
  <si>
    <t>35722502</t>
  </si>
  <si>
    <t>НІБУЛОН  СП ТОВ</t>
  </si>
  <si>
    <t>Нова Пошта ТОВ</t>
  </si>
  <si>
    <t>31316718</t>
  </si>
  <si>
    <t>Новострой-Люкс ТОВ</t>
  </si>
  <si>
    <t>35329956</t>
  </si>
  <si>
    <t>Обрій -ДКП  КП</t>
  </si>
  <si>
    <t>30083573</t>
  </si>
  <si>
    <t>ОМО ТОВ</t>
  </si>
  <si>
    <t>32720119</t>
  </si>
  <si>
    <t>Основа ООО НПП</t>
  </si>
  <si>
    <t>30826787</t>
  </si>
  <si>
    <t>ПАУЕРЛЮКС  ПП</t>
  </si>
  <si>
    <t>25222641</t>
  </si>
  <si>
    <t>Південно-паперова компанія ТОВ</t>
  </si>
  <si>
    <t>39017645</t>
  </si>
  <si>
    <t>Пожзабеспечення  ТОВ</t>
  </si>
  <si>
    <t>Полимертехгруп  ООО</t>
  </si>
  <si>
    <t>37763027</t>
  </si>
  <si>
    <t>Приватенерго ТОВ</t>
  </si>
  <si>
    <t>36253988</t>
  </si>
  <si>
    <t>Промекс НВП</t>
  </si>
  <si>
    <t>22065690</t>
  </si>
  <si>
    <t>Регул  Енергосервісна фірма ПП</t>
  </si>
  <si>
    <t>30083238</t>
  </si>
  <si>
    <t>Сантарекс ООО</t>
  </si>
  <si>
    <t>30126040</t>
  </si>
  <si>
    <t>Сантехкомплект  ПрАТ</t>
  </si>
  <si>
    <t>20038832</t>
  </si>
  <si>
    <t>С-АРМАТУРА ТОВ</t>
  </si>
  <si>
    <t>41227127</t>
  </si>
  <si>
    <t>Сервісний центр заводу ДОНМЕТ</t>
  </si>
  <si>
    <t>31517647</t>
  </si>
  <si>
    <t>СІНБАД ПМП</t>
  </si>
  <si>
    <t>25646097</t>
  </si>
  <si>
    <t>Софткей ЮА ТОВ</t>
  </si>
  <si>
    <t>42517010</t>
  </si>
  <si>
    <t>СПЕЦПРІА ТОВ</t>
  </si>
  <si>
    <t>40981322</t>
  </si>
  <si>
    <t>СПРАВА ТЕХНІКИ ТОВ</t>
  </si>
  <si>
    <t>39268384</t>
  </si>
  <si>
    <t>СТАЛЬІНВЕСТ ТВП ТОВ</t>
  </si>
  <si>
    <t>43738577</t>
  </si>
  <si>
    <t>СТ-МАРКЕТ ГРУП ТОВ</t>
  </si>
  <si>
    <t>41187196</t>
  </si>
  <si>
    <t>СТ-ПРОЗОРО  ТОВ</t>
  </si>
  <si>
    <t>41152392</t>
  </si>
  <si>
    <t>Текслайт ТОВ</t>
  </si>
  <si>
    <t>40459303</t>
  </si>
  <si>
    <t>Технокомплект ТК ТОВ</t>
  </si>
  <si>
    <t>24185151</t>
  </si>
  <si>
    <t>ТЕХОЙЛ НК ТОВ</t>
  </si>
  <si>
    <t>41486736</t>
  </si>
  <si>
    <t>Техплюс ПП</t>
  </si>
  <si>
    <t>37630597</t>
  </si>
  <si>
    <t>Техснабжение ПП</t>
  </si>
  <si>
    <t>ТММ Експрес ТОВ</t>
  </si>
  <si>
    <t>35712122</t>
  </si>
  <si>
    <t>ТОПТУЛ ТОВ</t>
  </si>
  <si>
    <t>39803464</t>
  </si>
  <si>
    <t>ТП ТЕХПРОМ   ТОВ</t>
  </si>
  <si>
    <t>42583717</t>
  </si>
  <si>
    <t>ТРІАННА ТОВ</t>
  </si>
  <si>
    <t>41661851</t>
  </si>
  <si>
    <t>Укравтозапчастина  МФ ООО</t>
  </si>
  <si>
    <t>26195082</t>
  </si>
  <si>
    <t>Українська Боргова Компанія ТОВ</t>
  </si>
  <si>
    <t>37535394</t>
  </si>
  <si>
    <t>Український держ.центр радіочастотДП Південн філія</t>
  </si>
  <si>
    <t>23211596</t>
  </si>
  <si>
    <t>Український папір ТОВ</t>
  </si>
  <si>
    <t>25394112</t>
  </si>
  <si>
    <t>Укрінтеравтосервіс УДП ф-я МДОНКК</t>
  </si>
  <si>
    <t>38758065</t>
  </si>
  <si>
    <t>Укрспецоборудование ТОВ</t>
  </si>
  <si>
    <t>31043840</t>
  </si>
  <si>
    <t>Укртелеком ПАТ Микол.ф-я</t>
  </si>
  <si>
    <t>Управління поліції охорони в Микол.обл.</t>
  </si>
  <si>
    <t>40109016</t>
  </si>
  <si>
    <t>УСЗ Авто ТОВ</t>
  </si>
  <si>
    <t>39611817</t>
  </si>
  <si>
    <t>УСЗ ПЛЮС ТОВ</t>
  </si>
  <si>
    <t>43195506</t>
  </si>
  <si>
    <t>УТОГ НУПП</t>
  </si>
  <si>
    <t>ХL-ГРУПП ТОВ</t>
  </si>
  <si>
    <t>42619664</t>
  </si>
  <si>
    <t>05396638</t>
  </si>
  <si>
    <t>Херсонський электромех.завод ООО</t>
  </si>
  <si>
    <t>00901631</t>
  </si>
  <si>
    <t>Центр Комплектації Миколаїв ТОВ</t>
  </si>
  <si>
    <t>34318880</t>
  </si>
  <si>
    <t>Центр комп'ютерних технологій "ІнфоПлюс"</t>
  </si>
  <si>
    <t>16400836</t>
  </si>
  <si>
    <t>Центр технологiй"В i К"</t>
  </si>
  <si>
    <t>ЧЕРКАСИ-ГАЗ Газова компанія ТОВ</t>
  </si>
  <si>
    <t>38843087</t>
  </si>
  <si>
    <t>Юг-Спецсервис ТОВ</t>
  </si>
  <si>
    <t>37031893</t>
  </si>
  <si>
    <t>Юг-Уголь ТОВ</t>
  </si>
  <si>
    <t>38693946</t>
  </si>
  <si>
    <t>ЮГХОЛОДТОРГ ТОВ</t>
  </si>
  <si>
    <t>38360040</t>
  </si>
  <si>
    <t>ЮКОВ ЛТД ТОВ</t>
  </si>
  <si>
    <t>33831763</t>
  </si>
  <si>
    <t>Юкрейніен трак ком'юнеті ТОВ</t>
  </si>
  <si>
    <t>36489735</t>
  </si>
  <si>
    <t>АТБ-Маркет ТОВ</t>
  </si>
  <si>
    <t>Бизнес-Реал ООО ВКФ</t>
  </si>
  <si>
    <t>31096248</t>
  </si>
  <si>
    <t>ВАСТ-Сервис+  ТОВ</t>
  </si>
  <si>
    <t>40914476</t>
  </si>
  <si>
    <t>ВІК ПРОЕКТ ТОВ</t>
  </si>
  <si>
    <t>38841755</t>
  </si>
  <si>
    <t>Дикий Сад ПП</t>
  </si>
  <si>
    <t>22426550</t>
  </si>
  <si>
    <t>Ділові рішення ТОВ</t>
  </si>
  <si>
    <t>40402977</t>
  </si>
  <si>
    <t>Лазурная ТОВ</t>
  </si>
  <si>
    <t>42367644</t>
  </si>
  <si>
    <t>41694295</t>
  </si>
  <si>
    <t>Миколаївська обласна клінічна лікарня Мик.обл.ради</t>
  </si>
  <si>
    <t>01998383</t>
  </si>
  <si>
    <t>Миколаївський  обласний наркологічний  диспансер</t>
  </si>
  <si>
    <t>05483233</t>
  </si>
  <si>
    <t>Миколаївський Геріатричний пансіонат</t>
  </si>
  <si>
    <t>03189050</t>
  </si>
  <si>
    <t>Миколаївський зоопарк КУ</t>
  </si>
  <si>
    <t>02219760</t>
  </si>
  <si>
    <t>Миколаївський політехнічний коледж ДВНЗ</t>
  </si>
  <si>
    <t>20915954</t>
  </si>
  <si>
    <t>42260846</t>
  </si>
  <si>
    <t>31507183</t>
  </si>
  <si>
    <t>Оберегова ТзОВ</t>
  </si>
  <si>
    <t>42863942</t>
  </si>
  <si>
    <t>ОСББ "Дивосвіт"</t>
  </si>
  <si>
    <t>40449431</t>
  </si>
  <si>
    <t>40554472</t>
  </si>
  <si>
    <t>ОСББ Дніпро</t>
  </si>
  <si>
    <t>ОСББ Електрон 56А</t>
  </si>
  <si>
    <t>40905131</t>
  </si>
  <si>
    <t>ОСББ Лазурна,4</t>
  </si>
  <si>
    <t>40460832</t>
  </si>
  <si>
    <t>ОСББ Паритет-Ліски</t>
  </si>
  <si>
    <t>42896522</t>
  </si>
  <si>
    <t>Півд.Аграрно-експортна Компанія СП ТОВ</t>
  </si>
  <si>
    <t>Прайм Миколаїв ТОВ</t>
  </si>
  <si>
    <t>Розвиток МК-2016 ТОВ</t>
  </si>
  <si>
    <t>Стим  ООО</t>
  </si>
  <si>
    <t>УКРІНКОНТРАКТ   ТОВ</t>
  </si>
  <si>
    <t>02145010</t>
  </si>
  <si>
    <t>Управління у справах фізичної культури и спортуММР</t>
  </si>
  <si>
    <t>02930482</t>
  </si>
  <si>
    <t>УЮТ-5А ОСББ</t>
  </si>
  <si>
    <t>40475278</t>
  </si>
  <si>
    <t>34088308</t>
  </si>
  <si>
    <t>Хоз. проекно-производст .плановое бюро</t>
  </si>
  <si>
    <t>13861873</t>
  </si>
  <si>
    <t>Чорномор універс ім Петра Могили</t>
  </si>
  <si>
    <t>23623471</t>
  </si>
  <si>
    <t>Югстройкомплект" ТОВ</t>
  </si>
  <si>
    <t>Розрахунки за ПДФО</t>
  </si>
  <si>
    <t>Розрахунки за 30% орендної плати</t>
  </si>
  <si>
    <t>Розрахунки за ПДВ</t>
  </si>
  <si>
    <t xml:space="preserve">Військовий збір </t>
  </si>
  <si>
    <t>Розрахунки за податком на землю</t>
  </si>
  <si>
    <t>Розрахунки за рентною платою за видобув надр</t>
  </si>
  <si>
    <t>Розрахунки за екологічним податком</t>
  </si>
  <si>
    <t>Розрахунки за рентною платою за спецводокористування</t>
  </si>
  <si>
    <t>Цільове надходження пільг населен</t>
  </si>
  <si>
    <t>Цільове надходження субсидій населен</t>
  </si>
  <si>
    <t>Розрахунки по ЄСВ</t>
  </si>
  <si>
    <t>Розрахунки з оплати праці</t>
  </si>
  <si>
    <t>Забезпечення виплат відпусток</t>
  </si>
  <si>
    <t>Поточні забезпечення</t>
  </si>
  <si>
    <t>Міністерство Фінансів України</t>
  </si>
  <si>
    <t>00013480</t>
  </si>
  <si>
    <t>За довгостроковими зобов’язаннями</t>
  </si>
  <si>
    <t xml:space="preserve">Аваль Райффайзен Банк </t>
  </si>
  <si>
    <t>Проминвестбанк  НФ</t>
  </si>
  <si>
    <t>09326430</t>
  </si>
  <si>
    <t>Укрсиббанк АТ</t>
  </si>
  <si>
    <t>09807750</t>
  </si>
  <si>
    <t>Аланд Фінансова компанія ТОВ</t>
  </si>
  <si>
    <t xml:space="preserve">Аланд Фінансова компанія ТОВ </t>
  </si>
  <si>
    <t>Центральний ВДВС м. Миколаєва</t>
  </si>
  <si>
    <t>Центральний ВДВС ММУЮ</t>
  </si>
  <si>
    <t>ППО МКП Миколаївводоканал</t>
  </si>
  <si>
    <t>ВСЦ-СЕРВІС ТОВ</t>
  </si>
  <si>
    <t>Гарант Інжиніринг ТОВ</t>
  </si>
  <si>
    <t>Екотехноінвест ТОВ</t>
  </si>
  <si>
    <t>Елегія ТОВ ВТФ</t>
  </si>
  <si>
    <t>Договір управління майном від 04.10.2013 №2389 - Управитель майна ТОВ "ТЦ СИСТЕМА" 38793911</t>
  </si>
  <si>
    <t>Розрахунки по ПДВ, за яким строк сплати не настав</t>
  </si>
  <si>
    <t>ТОВ "Миколаївський глиноземний завод"</t>
  </si>
  <si>
    <t>19298255</t>
  </si>
  <si>
    <t>ТОВ "Автохауз"</t>
  </si>
  <si>
    <t>32613137</t>
  </si>
  <si>
    <t>ТОВ "Е-Тендер"</t>
  </si>
  <si>
    <t>39484263</t>
  </si>
  <si>
    <t>ТОВ "Земельний вісник України"</t>
  </si>
  <si>
    <t>34491904</t>
  </si>
  <si>
    <t>АТ"Укрзалізниця"/Регіональна філія "Одеська залізниця"</t>
  </si>
  <si>
    <t>ОБСЛУГОВУЮЧИЙ КООПЕРАТИВ "АВТОГАРАЖНИЙ КООПЕРАТИВ "ВЕТЕРАН-33"</t>
  </si>
  <si>
    <t>09326464</t>
  </si>
  <si>
    <t>ТОВАРИСТВО З ОБМЕЖЕНОЮ ВIДПОВIДАЛЬНIСТЮ "ЕРАГРО"</t>
  </si>
  <si>
    <t>43482430</t>
  </si>
  <si>
    <t>ТОВАРИСТВО З ОБМЕЖЕНОЮ ВIДПОВIДАЛЬНIСТЮ "МУЛИНЕКС"</t>
  </si>
  <si>
    <t>40781491</t>
  </si>
  <si>
    <t xml:space="preserve">Державний бюджет </t>
  </si>
  <si>
    <t>05483182</t>
  </si>
  <si>
    <t>ММВУВД ФССУ в Микол.обл</t>
  </si>
  <si>
    <t>КНП ММР "ЦПМСД № 7"</t>
  </si>
  <si>
    <t>38458175</t>
  </si>
  <si>
    <t>УВД ФССУ в Миколаївській області</t>
  </si>
  <si>
    <t>41416763</t>
  </si>
  <si>
    <t>32884484</t>
  </si>
  <si>
    <t>ТОВ ВКФ "Фарм Лайн"</t>
  </si>
  <si>
    <t>19299605</t>
  </si>
  <si>
    <t>ОКП"Миколаївтеплоенерго"</t>
  </si>
  <si>
    <t>ГУ ДПС (Інгульський район)</t>
  </si>
  <si>
    <t>44104027</t>
  </si>
  <si>
    <t>32092696</t>
  </si>
  <si>
    <t xml:space="preserve"> Артіль"-ЛТД ТОВ </t>
  </si>
  <si>
    <t xml:space="preserve"> ДІВІА-ТЕХ </t>
  </si>
  <si>
    <t xml:space="preserve"> Національна Рада України з питань телебачення</t>
  </si>
  <si>
    <t>Космонова ТОВ</t>
  </si>
  <si>
    <t>32074513</t>
  </si>
  <si>
    <t>ТВП-ГРУП ТОВ</t>
  </si>
  <si>
    <t>39051859</t>
  </si>
  <si>
    <t>Укртелеком ПАТ</t>
  </si>
  <si>
    <t>22437619</t>
  </si>
  <si>
    <t>УК у м.Миколаїв/Центральний р-н/101/</t>
  </si>
  <si>
    <t>ММВУВД ФССУ В МИКОЛАЇВСЬКIЙ ОБЛАСТI</t>
  </si>
  <si>
    <t xml:space="preserve"> АДАМС Україна </t>
  </si>
  <si>
    <t xml:space="preserve"> Зеонбуд ТОВ </t>
  </si>
  <si>
    <t xml:space="preserve"> Миколаївська філія КРРТ </t>
  </si>
  <si>
    <t xml:space="preserve"> ОКП Миколаївоблтеплоенерго </t>
  </si>
  <si>
    <t xml:space="preserve"> Український музичний альянс Об"єднання підприємств </t>
  </si>
  <si>
    <t>КП “ДП стоматологічної поліклініки №2”</t>
  </si>
  <si>
    <t>32143728</t>
  </si>
  <si>
    <t>Миколаївобленерго ПАТ</t>
  </si>
  <si>
    <t>Миколаївгаз ЗБУТ ТОВ</t>
  </si>
  <si>
    <t>Миколаївгаз ПАТ</t>
  </si>
  <si>
    <t>Миколаївська електропостачальна компанія ТОВ</t>
  </si>
  <si>
    <t>ПАТ “страхова група “ТАС”</t>
  </si>
  <si>
    <t>ПАТ КБ Приватбанк</t>
  </si>
  <si>
    <t>ПрАТ “Альфа Страхування”</t>
  </si>
  <si>
    <t>30968986</t>
  </si>
  <si>
    <t>КНП ММР “МЛ №1”</t>
  </si>
  <si>
    <t>05483078</t>
  </si>
  <si>
    <t>ММВУВД ФССУ в Миколаївській області</t>
  </si>
  <si>
    <t>МНМ ПП</t>
  </si>
  <si>
    <t>Миколаївська ТЕЦ</t>
  </si>
  <si>
    <t>Укртелеком ЦОСПП МД ВАТ</t>
  </si>
  <si>
    <t>ВАЛАН ТОВ</t>
  </si>
  <si>
    <t>Алименти утримані</t>
  </si>
  <si>
    <t>Фізичні хірургія</t>
  </si>
  <si>
    <t>Військовий збір</t>
  </si>
  <si>
    <t>ЄСВ</t>
  </si>
  <si>
    <t>Профвнески</t>
  </si>
  <si>
    <t>Податок на прибуток</t>
  </si>
  <si>
    <t>Оплата праці</t>
  </si>
  <si>
    <t>КП ММР "Миколаївпастранс"</t>
  </si>
  <si>
    <t>42631262</t>
  </si>
  <si>
    <t>ТОВ «Кронос-Авто»</t>
  </si>
  <si>
    <t>ТОВ «Редакція газети «Все про бухгалтерський облік»</t>
  </si>
  <si>
    <t>20021027</t>
  </si>
  <si>
    <t>-Громадська спілка  «Всеукраїнська асоціа</t>
  </si>
  <si>
    <t>40497218</t>
  </si>
  <si>
    <t>за розрахунками з бюджетом</t>
  </si>
  <si>
    <t>-ТОВ «Техноцентр Миколаїв-Авто»</t>
  </si>
  <si>
    <t>39154165</t>
  </si>
  <si>
    <t>-ПП «УКРКАТОПАРК»</t>
  </si>
  <si>
    <t>35512663</t>
  </si>
  <si>
    <t>БМП «Техніка»</t>
  </si>
  <si>
    <t>38313252</t>
  </si>
  <si>
    <t>ОКП «Миколаївоблтеплоенерго»</t>
  </si>
  <si>
    <t>Словицький Р.І.</t>
  </si>
  <si>
    <t>2216406791</t>
  </si>
  <si>
    <t>ТОВ «Арт Сек’юріті груп»</t>
  </si>
  <si>
    <t>ТОВ «Імперіал Оіл»</t>
  </si>
  <si>
    <t>41490213</t>
  </si>
  <si>
    <t>ТОВ «Підйомні механізми»</t>
  </si>
  <si>
    <t>34414411</t>
  </si>
  <si>
    <t>ТОВ «Техноцентр Миколаїв-Авто»</t>
  </si>
  <si>
    <t>ТОВ «Торопов і Ко»</t>
  </si>
  <si>
    <t>30680479</t>
  </si>
  <si>
    <t>розрахунками з бюджетом</t>
  </si>
  <si>
    <t>розрахунками зі страхування</t>
  </si>
  <si>
    <t>розрахунками з оплати праці</t>
  </si>
  <si>
    <t>ТОВ «Глуско-Карт Україна»</t>
  </si>
  <si>
    <t>32489155</t>
  </si>
  <si>
    <t>КП «Миколаївкомунтранс»</t>
  </si>
  <si>
    <t>ПрАТ «ВФ Україна»</t>
  </si>
  <si>
    <t>Управління комунального майна ММР</t>
  </si>
  <si>
    <t>22440076</t>
  </si>
  <si>
    <t>ТОВ «Миколаївська енергопостачальна компанія»</t>
  </si>
  <si>
    <t>ТОВ «Дніпровський автоцентр МАЗ»</t>
  </si>
  <si>
    <t>33109363</t>
  </si>
  <si>
    <t>ТОВ «АБ»Альфа-Щит»</t>
  </si>
  <si>
    <t>36434204</t>
  </si>
  <si>
    <t>33573855</t>
  </si>
  <si>
    <t>ТОВ "Імекслогістик"</t>
  </si>
  <si>
    <t>40758195</t>
  </si>
  <si>
    <t>33573.855</t>
  </si>
  <si>
    <t>КП ММР "ПДЗОВ "Дельфін"</t>
  </si>
  <si>
    <t xml:space="preserve">ПрАТ "ВФ УКРАЇНА" </t>
  </si>
  <si>
    <t xml:space="preserve">ТОВ "Шельф" </t>
  </si>
  <si>
    <t xml:space="preserve">Філія ПАТ "Миколаївобленерго" </t>
  </si>
  <si>
    <t>МКП "Водоканал"</t>
  </si>
  <si>
    <t xml:space="preserve">ПрАТ "Миколаївська ТЕЦ" </t>
  </si>
  <si>
    <t xml:space="preserve">ТОВ "Миколаївська електропостачальна компанія" </t>
  </si>
  <si>
    <t>ТОВ "Інтертелеком"</t>
  </si>
  <si>
    <t xml:space="preserve">ПАТ "Укртелеком"  </t>
  </si>
  <si>
    <t>ПП "Управляюча компанія ЖЕД №10"</t>
  </si>
  <si>
    <t>033490134</t>
  </si>
  <si>
    <t>АТ "Миколаївська електропостачальна компанія"</t>
  </si>
  <si>
    <t>ПАТ "Миколаївгаз"</t>
  </si>
  <si>
    <t>ТОВ "Миколаївгаззбут"</t>
  </si>
  <si>
    <t>39589483</t>
  </si>
  <si>
    <t>ОКП "Миколаївоблтеплоенерго"</t>
  </si>
  <si>
    <t>ПП "Реквієм"</t>
  </si>
  <si>
    <t>ТОВ "Садовий центр Перемога"</t>
  </si>
  <si>
    <t>33133134</t>
  </si>
  <si>
    <t>ТОВ "Цунамиюг"</t>
  </si>
  <si>
    <t>35890527</t>
  </si>
  <si>
    <t>ТОВ "Довник-Бізнес"</t>
  </si>
  <si>
    <t>37758588</t>
  </si>
  <si>
    <t>ТОВ "Литком"</t>
  </si>
  <si>
    <t>37758530</t>
  </si>
  <si>
    <t>КНП "Міська лікарня швидкої медичної допомоги"</t>
  </si>
  <si>
    <t>05483090</t>
  </si>
  <si>
    <t>КП "Миколаїкомунтранс"</t>
  </si>
  <si>
    <t>Приватні особи</t>
  </si>
  <si>
    <t>03349134</t>
  </si>
  <si>
    <t>ПП "Дикий сад"</t>
  </si>
  <si>
    <t>Адвокатське бюро Євгенія Павловича</t>
  </si>
  <si>
    <t>39895639</t>
  </si>
  <si>
    <t>ПП "Мильча"</t>
  </si>
  <si>
    <t>32061022</t>
  </si>
  <si>
    <t>КНП "Миколаївський регіональний фтизоопульмінологічний диспансер"</t>
  </si>
  <si>
    <t>01998390</t>
  </si>
  <si>
    <t>КНП "Миколаївська центральна районна лікарня"</t>
  </si>
  <si>
    <t>01998271</t>
  </si>
  <si>
    <t>Обком профсоюзів</t>
  </si>
  <si>
    <t>КП ММР "Капітальне будівництво міста Миколаєва"</t>
  </si>
  <si>
    <t>38457747</t>
  </si>
  <si>
    <t>38457748</t>
  </si>
  <si>
    <t>38457749</t>
  </si>
  <si>
    <t>ТОВ "Стандарт"</t>
  </si>
  <si>
    <t>22907172</t>
  </si>
  <si>
    <t>38457750</t>
  </si>
  <si>
    <t>ПрАТ "Київстар"</t>
  </si>
  <si>
    <t>38457751</t>
  </si>
  <si>
    <t>ДП "ДПЦК"</t>
  </si>
  <si>
    <t>38457753</t>
  </si>
  <si>
    <t>ТОВ "ОККО-БІЗНЕС ПАРТНЕР"</t>
  </si>
  <si>
    <t>37693620</t>
  </si>
  <si>
    <t>38457754</t>
  </si>
  <si>
    <t>ДП "ДАНДПІ"</t>
  </si>
  <si>
    <t>01527695</t>
  </si>
  <si>
    <t>38457755</t>
  </si>
  <si>
    <t>ТОВ "Ніка-Дорбуд"</t>
  </si>
  <si>
    <t>41303438</t>
  </si>
  <si>
    <t>38457756</t>
  </si>
  <si>
    <t>ТОВ "Миколаївміськбуд"</t>
  </si>
  <si>
    <t>38457757</t>
  </si>
  <si>
    <t>ОСББ "Береговий"</t>
  </si>
  <si>
    <t>40475975</t>
  </si>
  <si>
    <t>ОСББ "Наш дворик"</t>
  </si>
  <si>
    <t>ОСББ "Крилова 44, 44-А</t>
  </si>
  <si>
    <t>40608315</t>
  </si>
  <si>
    <t>ОСББ "Спільний партнер"</t>
  </si>
  <si>
    <t>40724653</t>
  </si>
  <si>
    <t>КП ММР "Центр захисту тварин"</t>
  </si>
  <si>
    <t>Непідтверджений податковий кредит</t>
  </si>
  <si>
    <t>УК у м.Миколаїв/Централ.р-н/</t>
  </si>
  <si>
    <t>38457758</t>
  </si>
  <si>
    <t>38457759</t>
  </si>
  <si>
    <t>38457760</t>
  </si>
  <si>
    <t>37992782</t>
  </si>
  <si>
    <t>38457761</t>
  </si>
  <si>
    <t>37992783</t>
  </si>
  <si>
    <t xml:space="preserve"> КНП ММР "ЦПМСД №1"</t>
  </si>
  <si>
    <t>ТОВ "Лайфселл"</t>
  </si>
  <si>
    <t>КП "ДП стоматологічної поліклініки № 1"</t>
  </si>
  <si>
    <t>32143691</t>
  </si>
  <si>
    <t>Фонд соціального страхування</t>
  </si>
  <si>
    <t>ТОВ «Миколаївгаз Збут» - газопостачання</t>
  </si>
  <si>
    <t>ПАТ "Миколаъвобленерго"</t>
  </si>
  <si>
    <t>Миколаївська електропостачальна компанія</t>
  </si>
  <si>
    <t>ДП НВКГ  «Зоря»-«Машпроект»</t>
  </si>
  <si>
    <t>ПАТ «Державний ощадний банк України»</t>
  </si>
  <si>
    <t>Миколаївтеплоелектроцентраль</t>
  </si>
  <si>
    <t>НДФЛ</t>
  </si>
  <si>
    <t>військовий збір</t>
  </si>
  <si>
    <t>Обком профспілки медичних працівників</t>
  </si>
  <si>
    <t>Профспілка КП "ДП стоматологічної поікдініки № 1"</t>
  </si>
  <si>
    <t>Виконавча служба Заводського відділення ДВС у м. Миколаєві ПМУЮ</t>
  </si>
  <si>
    <t>Виконавча служба Інгульського відділення ДВС у м. Миколаєві ПМУЮ</t>
  </si>
  <si>
    <t>кредиторська заборгованність за розрахунками оплати праці</t>
  </si>
  <si>
    <t>Податок на прибуток за 2019 рік</t>
  </si>
  <si>
    <t>Миколаївгаз</t>
  </si>
  <si>
    <t>05483227</t>
  </si>
  <si>
    <t>Управління виконавчої дирекції Фонду соціального страхування України в Миколаївській області</t>
  </si>
  <si>
    <t>Мик.ГУК/Центральног району</t>
  </si>
  <si>
    <t>Управління виконавчої дирекції Фонду соціального страхування України в Микоглаївській області</t>
  </si>
  <si>
    <t>Департамент ЖКГ</t>
  </si>
  <si>
    <t>03365707</t>
  </si>
  <si>
    <t>ТОВ "Спецтехніка Україна"</t>
  </si>
  <si>
    <t>32305932</t>
  </si>
  <si>
    <t>ПІІ АМІК Україна</t>
  </si>
  <si>
    <t>АТ "Оператор газорозподільної системи "Миколаївгаз"</t>
  </si>
  <si>
    <t>УК у м. Миколаєві (Інгульський р-н)</t>
  </si>
  <si>
    <t>13845696</t>
  </si>
  <si>
    <t>ММВУВД  ФССУ в Миколаївській області</t>
  </si>
  <si>
    <t>ТОВ "Рутекс"</t>
  </si>
  <si>
    <t>20014085</t>
  </si>
  <si>
    <t>ТОВ Концепт граунд</t>
  </si>
  <si>
    <t>Дочірне підприємство механізована шляховна колона</t>
  </si>
  <si>
    <t>ТОВ Благоустрій -НК</t>
  </si>
  <si>
    <t>ГУ ДПС у Миколаївській області (Інгульський р-он)</t>
  </si>
  <si>
    <t>УК у м. Миколаєві (Інгульський р-он)</t>
  </si>
  <si>
    <t>Профспілковий комітет КСМЕП</t>
  </si>
  <si>
    <t>Миколаїв.ГУК/Інгульськ.р-н/11020200</t>
  </si>
  <si>
    <t>Заробітна плата працівникам КСМЕП</t>
  </si>
  <si>
    <t>Казначейство УКРАЇНИ (Ел.адмін.подат.)</t>
  </si>
  <si>
    <t>ММВУВД ФССУ В МИКОЛАЇВСЬКІЙ ОБЛАСТІ</t>
  </si>
  <si>
    <t>МИКОЛАЄВСЬКА ЕПК, ТОВ</t>
  </si>
  <si>
    <t>МИКОЛАЇВГАЗ ЗБУТ,ТОВ</t>
  </si>
  <si>
    <t>Миколаївгаз, АТ "ОПЕРАТОР ГАЗОРОЗПОДІЛЬНОЇ СИСТЕМИ "МИКОЛАЇВГАЗ"</t>
  </si>
  <si>
    <t>Миколаївобленерго Жовтневого району</t>
  </si>
  <si>
    <t>МИКОЛАЇВОБЛТЕПЛОЕНЕРГО</t>
  </si>
  <si>
    <t>Миколаївська ТЕЦ, ПрАТ</t>
  </si>
  <si>
    <t>ТЕХНОЛОГІЇ БЕЗПЕКИ МИКОЛАЇВ,ТОВ</t>
  </si>
  <si>
    <t>33132350</t>
  </si>
  <si>
    <t>ПІДПРИЄМСТВО КОМУНАЛЬНОЇ ВЛАСНОСТІ ОБЛАСТІ "ФАРМАЦІЯ"</t>
  </si>
  <si>
    <t>25380558</t>
  </si>
  <si>
    <t>Податок на землю</t>
  </si>
  <si>
    <t>4404027</t>
  </si>
  <si>
    <t>Заробітна плата за 2 половину грудня 2020 року</t>
  </si>
  <si>
    <t>Різне</t>
  </si>
  <si>
    <t>КНП ММР "Міська лікарня№4"</t>
  </si>
  <si>
    <t>01998408</t>
  </si>
  <si>
    <t>КНП ММР "ПБ№2"</t>
  </si>
  <si>
    <t>05483144</t>
  </si>
  <si>
    <t>КНП ММР "ПБ№3"</t>
  </si>
  <si>
    <t>02774349</t>
  </si>
  <si>
    <t>КНП ММР "Міська лікарня№1"</t>
  </si>
  <si>
    <t>Миколаївський портовий елеватор</t>
  </si>
  <si>
    <t>37506172</t>
  </si>
  <si>
    <t>ММВУВДФССУ в Миколаївській області</t>
  </si>
  <si>
    <t xml:space="preserve"> КП ГДМБ Госпрозрахункова дільниця механізаціі будівництва</t>
  </si>
  <si>
    <t>03331466</t>
  </si>
  <si>
    <t>ПРАТ ВФУ Украіни</t>
  </si>
  <si>
    <t>Ф-я АТ "Миколаївобленерго Миколаївське</t>
  </si>
  <si>
    <t>ПАТ Укртелеком МФ</t>
  </si>
  <si>
    <t>КП Миколаївкомунтранс</t>
  </si>
  <si>
    <t>ТОВ Миколаїв електро.постачальна компанія</t>
  </si>
  <si>
    <t>ТОВ "Миколаїв Газ Збит"</t>
  </si>
  <si>
    <t>3958483</t>
  </si>
  <si>
    <t>ПАО ГГ Миколаїавгаз\подача</t>
  </si>
  <si>
    <t>ООО Стиль Груп</t>
  </si>
  <si>
    <t>38623161</t>
  </si>
  <si>
    <t>ООО РФ Ритейл</t>
  </si>
  <si>
    <t>414557291</t>
  </si>
  <si>
    <t>КП Обрій</t>
  </si>
  <si>
    <t>300835733</t>
  </si>
  <si>
    <t>ТОВ Центральний-1</t>
  </si>
  <si>
    <t>ПАТ Центр комтехнологій</t>
  </si>
  <si>
    <t>Фірма Закон та Аудит</t>
  </si>
  <si>
    <t>23404042</t>
  </si>
  <si>
    <t>МФ ТОВ Укрзапчастини</t>
  </si>
  <si>
    <t>ООО Светолюкс ел монтаж</t>
  </si>
  <si>
    <t>30975988</t>
  </si>
  <si>
    <t>ПКФ Фармація</t>
  </si>
  <si>
    <t>03331467</t>
  </si>
  <si>
    <t>Департамент ЖКХ</t>
  </si>
  <si>
    <t>АТ Укрсіббанк</t>
  </si>
  <si>
    <t>ПАТ КБ ПРЕМІУМ</t>
  </si>
  <si>
    <t>35264721</t>
  </si>
  <si>
    <t>ММВ УВД ФССУ</t>
  </si>
  <si>
    <t>КП ГДМБ</t>
  </si>
  <si>
    <t>УДК СУ Заводський район</t>
  </si>
  <si>
    <t>Микол.ГУК</t>
  </si>
  <si>
    <t>інгульский ВДВС</t>
  </si>
  <si>
    <t>34993225</t>
  </si>
  <si>
    <t>ППО МКП ГДМБ</t>
  </si>
  <si>
    <t>34318592</t>
  </si>
  <si>
    <t>Обком профспілки работніківЖКХ</t>
  </si>
  <si>
    <t>02659387</t>
  </si>
  <si>
    <t>ГУ ДПС у  Микол обл</t>
  </si>
  <si>
    <t>ТОВ Нова пошта</t>
  </si>
  <si>
    <t>Прат Миколаївька ТЄЦ</t>
  </si>
  <si>
    <t>Ф-я ПАТ Миколєнерго</t>
  </si>
  <si>
    <t>УК м.Миколаїв казначейство</t>
  </si>
  <si>
    <t>ГУ ДПС у  Микол області</t>
  </si>
  <si>
    <t>Квартплата (населення)</t>
  </si>
  <si>
    <t>Орендарі</t>
  </si>
  <si>
    <t>ТОВ "ЮГ-ПРОФІЛЬ"</t>
  </si>
  <si>
    <t>38511814</t>
  </si>
  <si>
    <t>ПП "Екобуд-25"</t>
  </si>
  <si>
    <t>34785100</t>
  </si>
  <si>
    <t>ПП "Еко-Групп"</t>
  </si>
  <si>
    <t>36142597</t>
  </si>
  <si>
    <t>ТОВ"Закупки Пром УА"</t>
  </si>
  <si>
    <t>40283641</t>
  </si>
  <si>
    <t>ТОВ"Інкстар"</t>
  </si>
  <si>
    <t>40040452</t>
  </si>
  <si>
    <t>КП"Миколаївкомунтранс"</t>
  </si>
  <si>
    <t>АТ"Миколаївобленерго"</t>
  </si>
  <si>
    <t>ДУ "Миколаївський НДЕКЦ МВС України"</t>
  </si>
  <si>
    <t>25574110</t>
  </si>
  <si>
    <t>ТОВ "Техноцентр Маяк"</t>
  </si>
  <si>
    <t>40920500</t>
  </si>
  <si>
    <t>ТОВ "Нова Пошта"</t>
  </si>
  <si>
    <t>БК СН "Добробут"</t>
  </si>
  <si>
    <t>ОСББ "Альбатрос"</t>
  </si>
  <si>
    <t>ЖКП ММР "Прибужжя"</t>
  </si>
  <si>
    <t>КП ДЄЗ "Пілот"</t>
  </si>
  <si>
    <t>ОСББ"Крилова 50"</t>
  </si>
  <si>
    <t>42963389</t>
  </si>
  <si>
    <t>ОСББ "Капітал-Н"</t>
  </si>
  <si>
    <t>40030334</t>
  </si>
  <si>
    <t>ОСББ " 2 Поперечна 32"</t>
  </si>
  <si>
    <t>40489668</t>
  </si>
  <si>
    <t>ОСББ "Крилова 46 А"</t>
  </si>
  <si>
    <t>40699439</t>
  </si>
  <si>
    <t>ОСББ "Лазурная- 36"Б"</t>
  </si>
  <si>
    <t>40506541</t>
  </si>
  <si>
    <t>ОСББ "Центральний 16"</t>
  </si>
  <si>
    <t>40531431</t>
  </si>
  <si>
    <t>ТОВ "Техно Дім Груп"</t>
  </si>
  <si>
    <t>35838404</t>
  </si>
  <si>
    <t>ТОВ УК" Бриз Про"</t>
  </si>
  <si>
    <t>43133628</t>
  </si>
  <si>
    <t>ТОВ "Біллінг інфо"</t>
  </si>
  <si>
    <t>ТОВ "МЕК"</t>
  </si>
  <si>
    <t>КП "Миколаївводоканал"</t>
  </si>
  <si>
    <t>ТОВ "МиколаївгазЗбут"</t>
  </si>
  <si>
    <t>КП "Миколаївліфт"</t>
  </si>
  <si>
    <t xml:space="preserve">ПАТ "Миколаївобленерго" </t>
  </si>
  <si>
    <t>КП "Миколаївоблтеплоенерго"</t>
  </si>
  <si>
    <t>ПРАТ "Миколаївська ТЕЦ"</t>
  </si>
  <si>
    <t>ТОВ" Міський інформаційно-розрахунковий центр"</t>
  </si>
  <si>
    <t>ТОВ "Інформаційні ресурси"</t>
  </si>
  <si>
    <t xml:space="preserve">ПАТ "Укртелеком" </t>
  </si>
  <si>
    <t>КНП ММР "МСП"</t>
  </si>
  <si>
    <t>05483210</t>
  </si>
  <si>
    <t>БЮДЖЕТ</t>
  </si>
  <si>
    <t>01998489</t>
  </si>
  <si>
    <t>ТОВ Євроліфт</t>
  </si>
  <si>
    <t>38622440</t>
  </si>
  <si>
    <t>ПАТ "Юрія"</t>
  </si>
  <si>
    <t>00447853</t>
  </si>
  <si>
    <t>ПРаТ "Лінде Газ Україна"</t>
  </si>
  <si>
    <t>12 Сімей ОСББ</t>
  </si>
  <si>
    <t>6 Слобідська 48А ОСББ</t>
  </si>
  <si>
    <t>7-ма Слобідська 70-а, ОСББ</t>
  </si>
  <si>
    <t>8 Березня-12, ОСББ</t>
  </si>
  <si>
    <t>Абонентська служба "Заводський"</t>
  </si>
  <si>
    <t>Адміністрація Заводського району ММР</t>
  </si>
  <si>
    <t>Населення Заводського р-ну</t>
  </si>
  <si>
    <t>Населення Корабельного р-ну</t>
  </si>
  <si>
    <t>Населення Інгульського р-ну</t>
  </si>
  <si>
    <t>Аваль, банк</t>
  </si>
  <si>
    <t>Авгора,ТОВ</t>
  </si>
  <si>
    <t>Авіатор-2, ОСББ</t>
  </si>
  <si>
    <t>Авіон+ТОВ</t>
  </si>
  <si>
    <t>АВТОАГРОЕКСПЕРТ-ПІВДЕНЬ ПП</t>
  </si>
  <si>
    <t>Автодом-Н, ТОВ</t>
  </si>
  <si>
    <t>АВТО-ДОН МОТОРС, ТОВ</t>
  </si>
  <si>
    <t>Автократ, ТОВ</t>
  </si>
  <si>
    <t>Авто-Мс, ТОВ</t>
  </si>
  <si>
    <t>Автосвіт колор центр, ТОВ</t>
  </si>
  <si>
    <t>Автосвіт Миколаїв ТД, ТОВ</t>
  </si>
  <si>
    <t>Автосервіс, ТОВ</t>
  </si>
  <si>
    <t>Автотехсервис, ПП</t>
  </si>
  <si>
    <t>Автоцентр на Будівельників</t>
  </si>
  <si>
    <t>Агроальфатермінал ТОВ</t>
  </si>
  <si>
    <t>Агрокомекспо, ТОВ</t>
  </si>
  <si>
    <t>АДМ, ПМВКП</t>
  </si>
  <si>
    <t>Адм.Макарова, ОСББ</t>
  </si>
  <si>
    <t>Акаці-Я ПП</t>
  </si>
  <si>
    <t>АКОРДБАНК, ПАТ</t>
  </si>
  <si>
    <t>Актив-медікал, ТМО ТОВ</t>
  </si>
  <si>
    <t>Актон, ОДО</t>
  </si>
  <si>
    <t>Акцент-Банк, ПАО</t>
  </si>
  <si>
    <t>Алегро-Юг ТОВ</t>
  </si>
  <si>
    <t>Алекскомпани ЛТД, ТОВ</t>
  </si>
  <si>
    <t>АЛМАЗ-1 , ОСББ</t>
  </si>
  <si>
    <t>Алсу-1, МПП</t>
  </si>
  <si>
    <t>Альба Регіа, ПП</t>
  </si>
  <si>
    <t>Альянсбуд Миколаїв, ТОВ</t>
  </si>
  <si>
    <t>Алюр віжн, ТОВ</t>
  </si>
  <si>
    <t>Аміна, МРГ</t>
  </si>
  <si>
    <t>АНИТЕХ ТОВ</t>
  </si>
  <si>
    <t>Апельсин-Т, ПП</t>
  </si>
  <si>
    <t>Аптека 101, ТОВ</t>
  </si>
  <si>
    <t>Аптека № 28, ТОВ</t>
  </si>
  <si>
    <t>Аптека №22 ТОВ</t>
  </si>
  <si>
    <t>Аптека Оригінальних Препаратів, ТОВ</t>
  </si>
  <si>
    <t>Аптека, ПП</t>
  </si>
  <si>
    <t>АРКА-НК, ОСББ</t>
  </si>
  <si>
    <t>Арт Завод, ТОВ</t>
  </si>
  <si>
    <t>АСФА ЛТД ТОВ</t>
  </si>
  <si>
    <t>АТБ-маркет, ТОВ</t>
  </si>
  <si>
    <t>АТП 14854, ТДВ</t>
  </si>
  <si>
    <t>АУРА ПЛЮС, ТОВ</t>
  </si>
  <si>
    <t>Аякс-Південь, ТОВ</t>
  </si>
  <si>
    <t>Байт ОСББ</t>
  </si>
  <si>
    <t>Батьківщина ЖБК</t>
  </si>
  <si>
    <t>БВК ПІК Строй</t>
  </si>
  <si>
    <t>Бізнес центр "Ніка"ТОВ</t>
  </si>
  <si>
    <t>Богдан авто Миколаїв, ТОВ</t>
  </si>
  <si>
    <t>Богоявленське 31, ОСББ</t>
  </si>
  <si>
    <t>Богоявленський 24, ОСББ</t>
  </si>
  <si>
    <t>Богоявленський 34 ОСББ</t>
  </si>
  <si>
    <t>БРИЗ  ЖКП</t>
  </si>
  <si>
    <t>Бріст Фарм, ТОВ</t>
  </si>
  <si>
    <t>Будекспрес-Н, ТОВ</t>
  </si>
  <si>
    <t>БУДИНКОВИЙ КОМІТЕТ САМООРГАНІЗАЦІЇ НАСЕЛЕННЯ</t>
  </si>
  <si>
    <t>Будівельник-14А, ОСББ</t>
  </si>
  <si>
    <t>Будівельників-22, ОСББ</t>
  </si>
  <si>
    <t>Бузький ОГК</t>
  </si>
  <si>
    <t>БУММАКС, ПП</t>
  </si>
  <si>
    <t>Бьюти ДЕНТ, ООО</t>
  </si>
  <si>
    <t>Вант ПП</t>
  </si>
  <si>
    <t>Вантажкомерц, ТОВ</t>
  </si>
  <si>
    <t>ВАССА-ПЛЮС ТОВ</t>
  </si>
  <si>
    <t>ВЕГА СТРОЙ ЦЕНТР, ТОВ</t>
  </si>
  <si>
    <t>Вексхолд, ТОВ</t>
  </si>
  <si>
    <t>Весняне-2, СТ</t>
  </si>
  <si>
    <t>Вектор Банк, ПАТ</t>
  </si>
  <si>
    <t>Вертикаль-Миколаїв, ОСББ</t>
  </si>
  <si>
    <t>Ветеринарна лаборатория</t>
  </si>
  <si>
    <t>ВИСОКИЙ СТАНДАРТ ПЛЮС, ТОВ</t>
  </si>
  <si>
    <t>Військова частина 2161</t>
  </si>
  <si>
    <t>Вікторія S, ПВТФ</t>
  </si>
  <si>
    <t>Вітасан, ТОВ</t>
  </si>
  <si>
    <t>ВКП Алекта, ТОВ</t>
  </si>
  <si>
    <t>Владам, ФГ</t>
  </si>
  <si>
    <t>Водник, СТ</t>
  </si>
  <si>
    <t>Водопровідна 15, ОСББ</t>
  </si>
  <si>
    <t>Водопровідна 3, ОСББ</t>
  </si>
  <si>
    <t>Восход ОСББ</t>
  </si>
  <si>
    <t>ВПТУ, дизайн</t>
  </si>
  <si>
    <t>ГІДРАВЛІК ПРОФІ, ТОВ</t>
  </si>
  <si>
    <t>Глобус-Плюс ТОВ</t>
  </si>
  <si>
    <t>Головне управління юстиції</t>
  </si>
  <si>
    <t>Гортензія-2016, ОСББ</t>
  </si>
  <si>
    <t>Госпрозрахункова житлово-експлуатаційна дільниця Миколаївської облспоживспілки</t>
  </si>
  <si>
    <t>Гранд-Сіті, ТОВ</t>
  </si>
  <si>
    <t>Граніт, ОСББ</t>
  </si>
  <si>
    <t>Грінтур-Екс, ТОВ</t>
  </si>
  <si>
    <t>Грінфудс, ТОВ</t>
  </si>
  <si>
    <t>Гурія, ТДВ</t>
  </si>
  <si>
    <t>ДАНІЕЛЬ ЛЕЗЕР, ТОВ</t>
  </si>
  <si>
    <t>Гуртожиток, КП</t>
  </si>
  <si>
    <t>Дачний 32/38, ОСББ</t>
  </si>
  <si>
    <t>Деликатес, ТОВ</t>
  </si>
  <si>
    <t>ДельтаБанк, АТ</t>
  </si>
  <si>
    <t>Демаре-28, ТОВ</t>
  </si>
  <si>
    <t>Департамент ЖКГ ММР</t>
  </si>
  <si>
    <t>Державний архів Миколаївської області</t>
  </si>
  <si>
    <t>Держпраця</t>
  </si>
  <si>
    <t>Дестіні, ПП</t>
  </si>
  <si>
    <t>Джасмин, ОСББ</t>
  </si>
  <si>
    <t>Дикий Сад ЛТД, ТОВ</t>
  </si>
  <si>
    <t>Динха, ТОВ</t>
  </si>
  <si>
    <t>Дис Инвест, ТОВ</t>
  </si>
  <si>
    <t>Дитячий розважальний парк Джой Ленд, ТОВ</t>
  </si>
  <si>
    <t>ДІ КОР-БУД,ТОВ</t>
  </si>
  <si>
    <t>Діалог-47 ОСББ</t>
  </si>
  <si>
    <t>Діла, МЛ ТОВ</t>
  </si>
  <si>
    <t>Дінол ТОВ</t>
  </si>
  <si>
    <t>Дніпро, ОСББ</t>
  </si>
  <si>
    <t>ДНІПРО-ВЕНДОР, ТОВ</t>
  </si>
  <si>
    <t>Добробут, БКСН</t>
  </si>
  <si>
    <t>Добробут, ТОВ</t>
  </si>
  <si>
    <t>Добропобут</t>
  </si>
  <si>
    <t>Домінанта, СТ ТОВ</t>
  </si>
  <si>
    <t>Дорожник, ОСББ</t>
  </si>
  <si>
    <t>Дружба, ОСББ</t>
  </si>
  <si>
    <t>Дунайська судноплавно-стівідорна компанія, ТОВ</t>
  </si>
  <si>
    <t>ДЦ Україна, ТОВ</t>
  </si>
  <si>
    <t>ДЮСШ МОК</t>
  </si>
  <si>
    <t>ЕВАКО, ПП</t>
  </si>
  <si>
    <t>Екватор, ОСББ</t>
  </si>
  <si>
    <t>ЕКОНОМІССА-М, ТОВ</t>
  </si>
  <si>
    <t>Екологія</t>
  </si>
  <si>
    <t>ЕКОТРАНС, ТОВ</t>
  </si>
  <si>
    <t>Екселент-К,ТОВ</t>
  </si>
  <si>
    <t>Експертно-технічний центр, ПАО</t>
  </si>
  <si>
    <t>Електрім-2000, ТОВ</t>
  </si>
  <si>
    <t>Електрон 56-А, ОСББ</t>
  </si>
  <si>
    <t>Електронна 61, ОСББ</t>
  </si>
  <si>
    <t>Електронна-70, ОСББ</t>
  </si>
  <si>
    <t>Еліс, перукарня</t>
  </si>
  <si>
    <t>ЕЛІТ БІЛДІНГ, ТОВ</t>
  </si>
  <si>
    <t>ЕНС, ТОВ</t>
  </si>
  <si>
    <t>ЕРГОПАК ТОВ</t>
  </si>
  <si>
    <t>ЕСО-Автотехнікс, ТОВ</t>
  </si>
  <si>
    <t>Е-ФАРМА, ПП</t>
  </si>
  <si>
    <t>Європейська транспортна стивідорна компанія, ТОВ</t>
  </si>
  <si>
    <t>Європласт енд Компани ,ТОВ</t>
  </si>
  <si>
    <t>Євростиль-М, ТОВ</t>
  </si>
  <si>
    <t>Жек-5, ТОВ КК</t>
  </si>
  <si>
    <t>Жилец-Юг, ОСББ</t>
  </si>
  <si>
    <t>Житло, ТОВ</t>
  </si>
  <si>
    <t>Житлобуд, ДП</t>
  </si>
  <si>
    <t>Житлопромбуд-8, Пр АТ</t>
  </si>
  <si>
    <t>Затишний Дім МК, ОСББ</t>
  </si>
  <si>
    <t>Земал, ТОВ</t>
  </si>
  <si>
    <t>Зірковий ОСББ</t>
  </si>
  <si>
    <t>Златадерма, ТОВ</t>
  </si>
  <si>
    <t>Зоря-3, ОСББ</t>
  </si>
  <si>
    <t>Зоря-4, ОСББ</t>
  </si>
  <si>
    <t>Зоря-8, ОСББ</t>
  </si>
  <si>
    <t>ЗОРЯ-МАШПРОЕКТ ДП "НВК ГАЗОТУРБОБУДУВАННЯ</t>
  </si>
  <si>
    <t>Зустріч,ОДО</t>
  </si>
  <si>
    <t>Ивастар, ТОВ</t>
  </si>
  <si>
    <t>Імпортстрой ТОВ</t>
  </si>
  <si>
    <t>Імпульс, ОСББ</t>
  </si>
  <si>
    <t>ІНВЕСТБУД</t>
  </si>
  <si>
    <t>Інвітро, НЛ</t>
  </si>
  <si>
    <t>Інгул, ОСББ</t>
  </si>
  <si>
    <t>Інженерно-виробничий центр мастильного і фільтруючого обдаднання, ПАТ</t>
  </si>
  <si>
    <t>Інком-пром, ТОВ</t>
  </si>
  <si>
    <t>ІРБІС КОМПАНІ, ТОВ</t>
  </si>
  <si>
    <t>Інститут Медико-Біологічних досліджень ПП</t>
  </si>
  <si>
    <t>Інфекційна лікарня</t>
  </si>
  <si>
    <t>Ірбіс, ТОВ</t>
  </si>
  <si>
    <t>Ірдент ПП</t>
  </si>
  <si>
    <t>К.В.М., ПП</t>
  </si>
  <si>
    <t>Калісо, ТОВ</t>
  </si>
  <si>
    <t>КАМІОН С.Т.О, ТОВ</t>
  </si>
  <si>
    <t>Капітал-Н ОСББ</t>
  </si>
  <si>
    <t>Карпенко 12В, ОСББ</t>
  </si>
  <si>
    <t>КВІС, ТОВ</t>
  </si>
  <si>
    <t>Керама центр плюс, ТОВ</t>
  </si>
  <si>
    <t>Керамік-2, ОСББ</t>
  </si>
  <si>
    <t>КЄВ м.Миколаїв ( воинская часть)</t>
  </si>
  <si>
    <t>КИ ОФ ХЕЛФ, ТОВ</t>
  </si>
  <si>
    <t>Клаксон, ПП</t>
  </si>
  <si>
    <t>Клісс, ПП</t>
  </si>
  <si>
    <t>Кобера 15, ОСББ</t>
  </si>
  <si>
    <t>Ковін буд ДП</t>
  </si>
  <si>
    <t>Кодекс , ТОВ НВКФ</t>
  </si>
  <si>
    <t>Комітет самоорганізації ЖДП</t>
  </si>
  <si>
    <t>Комітет самоорганізації населення робітничого селища Ялти</t>
  </si>
  <si>
    <t>Комплексний медичний центр, ТОВ</t>
  </si>
  <si>
    <t>Комунальник, ОСББ</t>
  </si>
  <si>
    <t>Комунальник-3, ЖБК</t>
  </si>
  <si>
    <t>Комфорт-Ера, ОСББ</t>
  </si>
  <si>
    <t>Конвеєрмаш Миколаїв, ТОВ</t>
  </si>
  <si>
    <t>Контракт-С, ТОВ</t>
  </si>
  <si>
    <t>КОНЦЕПТ-МОТОРС, ТОВ</t>
  </si>
  <si>
    <t>Корабел, ОСББ</t>
  </si>
  <si>
    <t>Корпорація Промстан ТОВ</t>
  </si>
  <si>
    <t>Космо-132, ОСББ</t>
  </si>
  <si>
    <t>Космонавтів 138 "В", ОСББ</t>
  </si>
  <si>
    <t>Космонавтів 140 ОСББ</t>
  </si>
  <si>
    <t>Космонавтів 144, ОСББ</t>
  </si>
  <si>
    <t>Космонавтів, 138 "Г", ОСББ</t>
  </si>
  <si>
    <t>Космос, ОСББ</t>
  </si>
  <si>
    <t>Красний Крест, МОО</t>
  </si>
  <si>
    <t>Краун плаза, ТОВ</t>
  </si>
  <si>
    <t>Крилова 44,44 А ОСББ</t>
  </si>
  <si>
    <t>Крилова 46, ОСББ</t>
  </si>
  <si>
    <t>Кристал, ОСББ</t>
  </si>
  <si>
    <t>Крилова 54 ОСББ</t>
  </si>
  <si>
    <t>КРОНІД УРЗ, ТОВ</t>
  </si>
  <si>
    <t>Кронос-Авто, ТОВ</t>
  </si>
  <si>
    <t>Ксенон ТОВ</t>
  </si>
  <si>
    <t>Лазурна 36-Б, ОСББ</t>
  </si>
  <si>
    <t>Лазурна-30 ОСББ</t>
  </si>
  <si>
    <t>Лазурне підвір'я, ОСББ</t>
  </si>
  <si>
    <t>Лакталіс-Миколаїв, ПрАТ</t>
  </si>
  <si>
    <t>Ларен 2008, ТОВ</t>
  </si>
  <si>
    <t>Легіон Авто, ТОВ</t>
  </si>
  <si>
    <t>Лион Трейд, ТОВ</t>
  </si>
  <si>
    <t>Ліал, ТОВ</t>
  </si>
  <si>
    <t>Ліка-плюс, ПП</t>
  </si>
  <si>
    <t>Лікарські засоби</t>
  </si>
  <si>
    <t>Лінгуд,ТОВ</t>
  </si>
  <si>
    <t>Ліски- М, ТОВ</t>
  </si>
  <si>
    <t>Ломбард "Роял Кредит"</t>
  </si>
  <si>
    <t>Ліцей торгівлі та ресторанного сервісу</t>
  </si>
  <si>
    <t>Лоир ТОВ</t>
  </si>
  <si>
    <t>Локомотив 105, ОСББ</t>
  </si>
  <si>
    <t>Ломбард Кеш Бокс</t>
  </si>
  <si>
    <t>Ломбард Комод, ВП</t>
  </si>
  <si>
    <t>Ломбард Кузьмин</t>
  </si>
  <si>
    <t>Ломбард Украина, ПП</t>
  </si>
  <si>
    <t>Ломбард-каса дрібного кредиту-ПП</t>
  </si>
  <si>
    <t>Люстдорф, ТОВ</t>
  </si>
  <si>
    <t>Магазин № 309, ТОВ</t>
  </si>
  <si>
    <t>Макс Р., ПП</t>
  </si>
  <si>
    <t>Максим, БК</t>
  </si>
  <si>
    <t>Максимус- А, ТОВ</t>
  </si>
  <si>
    <t>МАР-1, ТОВ</t>
  </si>
  <si>
    <t>Маркєт, ТОВ</t>
  </si>
  <si>
    <t>Матадор, ПП</t>
  </si>
  <si>
    <t>МАЮКС, ПМП</t>
  </si>
  <si>
    <t>Матрос, ОСББ</t>
  </si>
  <si>
    <t>Маяк-14, ОСББ</t>
  </si>
  <si>
    <t>МБС-Кований дім, ТОВ</t>
  </si>
  <si>
    <t>Меблеві технології компанія, ТОВ</t>
  </si>
  <si>
    <t>Меблі-Сервіс, ТОВ</t>
  </si>
  <si>
    <t>Медері, ТОВ</t>
  </si>
  <si>
    <t>Медик, ОСББ</t>
  </si>
  <si>
    <t>Медицина для ВАС, ПП</t>
  </si>
  <si>
    <t>Медичний центр "М.Т.К.", ТОВ</t>
  </si>
  <si>
    <t>МЕД-СЕРВІС ЮГ, ТОВ</t>
  </si>
  <si>
    <t>МЕДФАРМІНГ, ТОВ</t>
  </si>
  <si>
    <t>МЕДХАУЗ СВІС ГМБХ ТОВ</t>
  </si>
  <si>
    <t>Мембранні технології, ТОВ</t>
  </si>
  <si>
    <t>Мережа Медпрепарати, ПП</t>
  </si>
  <si>
    <t>Меркурі плюс, ПП</t>
  </si>
  <si>
    <t>Меркурій ТК, ТОВ</t>
  </si>
  <si>
    <t>МетаБанк, ПАО</t>
  </si>
  <si>
    <t>Метал Буд Сервіс, ТОВ</t>
  </si>
  <si>
    <t>Метал стивідорінг компані, ТОВ</t>
  </si>
  <si>
    <t>Металбуд, ТОВ</t>
  </si>
  <si>
    <t>Метеор, ОСББ</t>
  </si>
  <si>
    <t>Метінвест-СМЦ, ТОВ</t>
  </si>
  <si>
    <t>Метролог ТОВ</t>
  </si>
  <si>
    <t>МИГ-Сервіс, ТОВ</t>
  </si>
  <si>
    <t>Микм'ясотранс, ТОВ</t>
  </si>
  <si>
    <t>Миколаїв -Таврія-Центр, ТОВ</t>
  </si>
  <si>
    <t>Миколаїв, ОСББ</t>
  </si>
  <si>
    <t>Миколаїв-Авто, ТОВ</t>
  </si>
  <si>
    <t>Миколаївбудагро, ТОВ</t>
  </si>
  <si>
    <t>Миколаївводоканал, МКП</t>
  </si>
  <si>
    <t>Миколаївгаз, АТ</t>
  </si>
  <si>
    <t>Миколаївгосптовари, ТОВ</t>
  </si>
  <si>
    <t>Миколаївелектротранс, КП ММР</t>
  </si>
  <si>
    <t>Миколаївкнига ,ТОВ</t>
  </si>
  <si>
    <t>Миколаївкнига,  КП</t>
  </si>
  <si>
    <t>Миколаївмеблі, ТДВ</t>
  </si>
  <si>
    <t>Миколаївоблтеплоенерго, ОКП</t>
  </si>
  <si>
    <t>Миколаївпастранс, КП ММР</t>
  </si>
  <si>
    <t>Миколаївська 11, ОСББ</t>
  </si>
  <si>
    <t>Миколаївська будівельна компанія - ПЛЮС, ТОВ</t>
  </si>
  <si>
    <t>Миколаївська обласна організація товариства сприяння обороні України, ГО</t>
  </si>
  <si>
    <t>Миколаївське державне експерементальне протезно-ортопедичне підприємство</t>
  </si>
  <si>
    <t>Миколаївський ДБК</t>
  </si>
  <si>
    <t>Миколаївський комбінат хлібопродуктів, ПАТ</t>
  </si>
  <si>
    <t>Миколаївський науково-виробничий центр стандартизаціїї,метрології та сертифікації</t>
  </si>
  <si>
    <t>Миколаївський слідчий ізолятор ДУ</t>
  </si>
  <si>
    <t>Миколаївський хлібзавод №1, ТОВ</t>
  </si>
  <si>
    <t>Миколаївські кабельні технології, ТОВ</t>
  </si>
  <si>
    <t>Миколаївтекстильторг, ТОВ</t>
  </si>
  <si>
    <t>Миколь, ПП</t>
  </si>
  <si>
    <t>Мир-1, ТОВ АГК</t>
  </si>
  <si>
    <t>Мира 1, ОСББ</t>
  </si>
  <si>
    <t>Мира 4, ОСББ</t>
  </si>
  <si>
    <t>Мира, 11, ОСББ</t>
  </si>
  <si>
    <t>Міраната, ТОВ</t>
  </si>
  <si>
    <t>МІСЬКА АПТЕКА, ПП</t>
  </si>
  <si>
    <t xml:space="preserve">МІСЬКА ДИТЯЧА ПОЛІКЛІНІКА №3 </t>
  </si>
  <si>
    <t>Міське ринкове господарство КП</t>
  </si>
  <si>
    <t>МК МРІЯ 122, ОСББ</t>
  </si>
  <si>
    <t>ММСІ, ТОВ</t>
  </si>
  <si>
    <t>Море-5, ТОВ</t>
  </si>
  <si>
    <t>Морепродукт, ТОВ ТД</t>
  </si>
  <si>
    <t>Московський, ОСББ</t>
  </si>
  <si>
    <t>Мотор, АГК</t>
  </si>
  <si>
    <t>Мрія АК</t>
  </si>
  <si>
    <t>МРМЗ</t>
  </si>
  <si>
    <t>МС Девелопмент, ТОВ</t>
  </si>
  <si>
    <t>МУВП Українського товариства глухих</t>
  </si>
  <si>
    <t xml:space="preserve">Муздрамтеатр, </t>
  </si>
  <si>
    <t>Мултипак, ТОВ</t>
  </si>
  <si>
    <t>Надія 33, ОСББ</t>
  </si>
  <si>
    <t>Надра КБ</t>
  </si>
  <si>
    <t>Наш дворик, ОСББ</t>
  </si>
  <si>
    <t>Наш дім ОСББ</t>
  </si>
  <si>
    <t>Никол.обл. молодежное движение, ТОВ</t>
  </si>
  <si>
    <t>Николаевдомсервис, ТОВ</t>
  </si>
  <si>
    <t>Нібулон СП ТОВ</t>
  </si>
  <si>
    <t>Нівас, ТОВ</t>
  </si>
  <si>
    <t>Нікбудсервіс, ТОВ</t>
  </si>
  <si>
    <t>Нікінвест2017, ТОВ</t>
  </si>
  <si>
    <t>Ніколь МК ТОВ</t>
  </si>
  <si>
    <t>Новобузька 99, ОСББ</t>
  </si>
  <si>
    <t>НОУ-ХАУ ТОВ</t>
  </si>
  <si>
    <t>НТС, ТОВ</t>
  </si>
  <si>
    <t>Облагротехсервіс, ТОВ</t>
  </si>
  <si>
    <t>Обрій-ДКП КП</t>
  </si>
  <si>
    <t>ОЙЛ ТРАНСШИПМЕНТ, ТОВ</t>
  </si>
  <si>
    <t>ОЙЛГАЗТРЕЙД, ТОВ</t>
  </si>
  <si>
    <t>ОККО-ДРАЙВ, ТОВ</t>
  </si>
  <si>
    <t>ОКЕАН ОСББ</t>
  </si>
  <si>
    <t>Океанік-Юг, ТОВ</t>
  </si>
  <si>
    <t>ОККО-РІТЕЙЛ ТОВ</t>
  </si>
  <si>
    <t>Ольшанського, ОСББ</t>
  </si>
  <si>
    <t>Онікс, ТОВ</t>
  </si>
  <si>
    <t xml:space="preserve">Оптима ОСББ </t>
  </si>
  <si>
    <t>Оріон-Авто, ТОВ</t>
  </si>
  <si>
    <t>Ортен, ТОВ</t>
  </si>
  <si>
    <t>ОСД, ТОВ</t>
  </si>
  <si>
    <t>ОТП БАНК, ПАТ</t>
  </si>
  <si>
    <t>Охота, ТОВ</t>
  </si>
  <si>
    <t xml:space="preserve">Ощадбанк , ВАТ  Філія - Миколаївське обласне управління </t>
  </si>
  <si>
    <t>Паркова, 38, ОСББ</t>
  </si>
  <si>
    <t>Паркова-5М, ОСББ</t>
  </si>
  <si>
    <t>Парма АК</t>
  </si>
  <si>
    <t>Парус Люкс ТОВ</t>
  </si>
  <si>
    <t>Пенсійний фонд м. Миколаева</t>
  </si>
  <si>
    <t>Перемога, СВТ</t>
  </si>
  <si>
    <t>Перемога-С.ПП</t>
  </si>
  <si>
    <t>Перша приватна поліклініка філія Миколаїв-1, ТОВ</t>
  </si>
  <si>
    <t>Першотравнева 109, ОСББ</t>
  </si>
  <si>
    <t>Південна-54, ОСББ</t>
  </si>
  <si>
    <t>Південний Буг ОСББ</t>
  </si>
  <si>
    <t>Південний, ОСББ</t>
  </si>
  <si>
    <t>Південь, ЖКП</t>
  </si>
  <si>
    <t>Південьбуд Миколаїв ЛТД</t>
  </si>
  <si>
    <t>Пік-гарант, ТОВ</t>
  </si>
  <si>
    <t>Піларіс ТОВ</t>
  </si>
  <si>
    <t>Планета, ОСББ</t>
  </si>
  <si>
    <t>Платан Юг, ТОВ</t>
  </si>
  <si>
    <t>Платан, ОСББ</t>
  </si>
  <si>
    <t>ПЛЮСПМ, ТОВ</t>
  </si>
  <si>
    <t>Побутсервис-Плюс, ТОВ</t>
  </si>
  <si>
    <t>ПОДОРОЖНИК МИКОЛАЇВ, ТОВ</t>
  </si>
  <si>
    <t>Полімед, Фірма</t>
  </si>
  <si>
    <t>Політ-3, ОСББ</t>
  </si>
  <si>
    <t>Політекс, ТОВ</t>
  </si>
  <si>
    <t>Політехпром, ТОВ</t>
  </si>
  <si>
    <t>Пр. Центральний 265, ОСББ</t>
  </si>
  <si>
    <t>Премиум Альянс, ТОВ</t>
  </si>
  <si>
    <t>Претор ЮФ, ТОВ</t>
  </si>
  <si>
    <t>Приватбанк , АТ</t>
  </si>
  <si>
    <t>ПРИВАТІНВЕСТ ТОВ</t>
  </si>
  <si>
    <t>Прогресс, СТ</t>
  </si>
  <si>
    <t>Продтовари, ТОВ</t>
  </si>
  <si>
    <t>Промагротрейд, ТОВ</t>
  </si>
  <si>
    <t>Проспект- Плюс, ПП</t>
  </si>
  <si>
    <t>Простор, СТ</t>
  </si>
  <si>
    <t>ПРОФ-ІКС, ТОВ</t>
  </si>
  <si>
    <t>ПРОФПОСТАЧ ТОВ</t>
  </si>
  <si>
    <t>Профспілка ЖКГ</t>
  </si>
  <si>
    <t>ПУМБ, АТ</t>
  </si>
  <si>
    <t>Радформ, ТОВ</t>
  </si>
  <si>
    <t>Реал Естейт, ТОВ</t>
  </si>
  <si>
    <t>РЕГІОНАЛЬНИЙ СЕРВІСНИЙ ЦЕНТР МВС В МИКОЛАЇВСЬКІЙ ОБЛАСТІ</t>
  </si>
  <si>
    <t>Релігійна громада Примирення з Богом</t>
  </si>
  <si>
    <t>Ресторете-Юг, ТОВ</t>
  </si>
  <si>
    <t>РЛС ОЙЛ ТРЕЙД, ТОВ</t>
  </si>
  <si>
    <t>Ріфарм, ТОВ</t>
  </si>
  <si>
    <t>Родій Фарм, ТОВ</t>
  </si>
  <si>
    <t>Родос, ТОВ</t>
  </si>
  <si>
    <t>Ронікс ТОВ</t>
  </si>
  <si>
    <t>Роскосметика, ТОВ</t>
  </si>
  <si>
    <t>РР-РЕКРЕАЦІЯ-08 ТОВ</t>
  </si>
  <si>
    <t>РС ТОЧКА, ПП</t>
  </si>
  <si>
    <t>РСУ 4</t>
  </si>
  <si>
    <t>Рубин-3, ОСББ</t>
  </si>
  <si>
    <t>Рубін, ОСББ</t>
  </si>
  <si>
    <t>Рубін-2, ОСББ</t>
  </si>
  <si>
    <t>Руш, ТОВ</t>
  </si>
  <si>
    <t>Рятувальні засоби, ТОВ</t>
  </si>
  <si>
    <t>С.К.В.ТОВ</t>
  </si>
  <si>
    <t>Саміт, ОСББ</t>
  </si>
  <si>
    <t>Санатіо, ТОВ</t>
  </si>
  <si>
    <t>Сандора, ТОВ</t>
  </si>
  <si>
    <t>Сателлит-холд, ТОВ</t>
  </si>
  <si>
    <t>Свантовіт, ТОВ</t>
  </si>
  <si>
    <t>Свиридова 7, ОСББ</t>
  </si>
  <si>
    <t>Свідки Ієгови, РГ</t>
  </si>
  <si>
    <t>Світанок 87, ОСББ</t>
  </si>
  <si>
    <t>СВЛ-МИКОЛАЇВ, ТОВ</t>
  </si>
  <si>
    <t>СЕДМАН</t>
  </si>
  <si>
    <t>Семенная станция</t>
  </si>
  <si>
    <t>СІ ЕН ТІ, ТОВ</t>
  </si>
  <si>
    <t>Сіроглазка, ТОВ</t>
  </si>
  <si>
    <t>Сказка, детск городок</t>
  </si>
  <si>
    <t>Скела, ПМП</t>
  </si>
  <si>
    <t>Скороход, ОСББ</t>
  </si>
  <si>
    <t>Скороход-2, ОСББ</t>
  </si>
  <si>
    <t>СЛУЖБА АВТОМОБІЛЬНИХ ДОРІГ У МИКОЛАЇВСЬКІЙ ОБЛАСТІ</t>
  </si>
  <si>
    <t>Смартлаб, ТОВ</t>
  </si>
  <si>
    <t>Совиезо, ТОВ</t>
  </si>
  <si>
    <t>Сонар, ТОВ</t>
  </si>
  <si>
    <t>Соцфарм, ТОВ</t>
  </si>
  <si>
    <t>Союз Ритеїл Д, ТОВ</t>
  </si>
  <si>
    <t>Союз-2, ОСББ</t>
  </si>
  <si>
    <t>Союз-50 ОСББ</t>
  </si>
  <si>
    <t>СПЕЦАВТО МИКОЛАЇВ, ТОВ</t>
  </si>
  <si>
    <t>Спецбуд ТзДВ</t>
  </si>
  <si>
    <t>СПЕЦБУДІНВЕСТ ЛТД</t>
  </si>
  <si>
    <t>Співдружність, ОСББ</t>
  </si>
  <si>
    <t>Станція переливання крові</t>
  </si>
  <si>
    <t>Стемакс, ТОВ</t>
  </si>
  <si>
    <t>Степова ферма, ТОВ</t>
  </si>
  <si>
    <t>Степівський дитячий будинок інтернат</t>
  </si>
  <si>
    <t>Стефі-2 ТОВ</t>
  </si>
  <si>
    <t>СТИЛЬГРУП, ТОВ</t>
  </si>
  <si>
    <t>Стів ТОВ</t>
  </si>
  <si>
    <t>Стомат.поликлиника №1</t>
  </si>
  <si>
    <t>Стоматолог.комплекс "Здоров'я"ТОВ</t>
  </si>
  <si>
    <t>Стом-Плюс, ПП</t>
  </si>
  <si>
    <t>Стритбилд, ПП</t>
  </si>
  <si>
    <t>СТРОЙ-СЕРВИС, ТОВ</t>
  </si>
  <si>
    <t>Суднобудівник-4, ОСББ</t>
  </si>
  <si>
    <t>Суднобудівник-5, ОСББ</t>
  </si>
  <si>
    <t>Супутник ЖБК</t>
  </si>
  <si>
    <t>СУХИЙ ФОНТАН, ОСББ</t>
  </si>
  <si>
    <t>Сучасна прогресивна стоматологія ТОВ</t>
  </si>
  <si>
    <t>Сяйво-261 ОСББ</t>
  </si>
  <si>
    <t>СЯО БАО, ТОВ</t>
  </si>
  <si>
    <t>Таблетка А ТОВ</t>
  </si>
  <si>
    <t>Таврія, ТБ ТОВ</t>
  </si>
  <si>
    <t>Таді, ТОВ</t>
  </si>
  <si>
    <t>Тайлон, ТОВ</t>
  </si>
  <si>
    <t>Таймсет, КП ММР</t>
  </si>
  <si>
    <t>Так-Юг, ПП</t>
  </si>
  <si>
    <t>Танака, ПП</t>
  </si>
  <si>
    <t>Темп, ОСББ</t>
  </si>
  <si>
    <t>ТЕНЕТ, ТОВ</t>
  </si>
  <si>
    <t>Терра Моторс, ТОВ</t>
  </si>
  <si>
    <t>Террасний, ОСББ</t>
  </si>
  <si>
    <t>Технолазер-Зварювання, ТОВ</t>
  </si>
  <si>
    <t>ТК-ПОЛІТЕКС, ТОВ</t>
  </si>
  <si>
    <t>Товариство Південне, МП ВКТ</t>
  </si>
  <si>
    <t>Товаристо військових мисливців та рибалок Миколаївського гарнізону, ГО</t>
  </si>
  <si>
    <t>Торба-Одеса, ТОВ</t>
  </si>
  <si>
    <t>Торгівельний комплекс Соляні, ТОВ</t>
  </si>
  <si>
    <t>Торговий дім " Міст Експрес", ТОВ</t>
  </si>
  <si>
    <t>Торг-Сервіс, ТОВ</t>
  </si>
  <si>
    <t>Торг-Юг ТОВ</t>
  </si>
  <si>
    <t>Торг-Юг-Плюс, ТОВ</t>
  </si>
  <si>
    <t>Точка вкуса ТОВ</t>
  </si>
  <si>
    <t>Транспортний провулок 13, ОСББ</t>
  </si>
  <si>
    <t>Транспортно-комерційна фірма "В.Д.К.", ТОВ</t>
  </si>
  <si>
    <t>Тревісо, ТОВ</t>
  </si>
  <si>
    <t>ТРЕЙД КОМ'ЮНІКЕЙШН, ТОВ</t>
  </si>
  <si>
    <t>Трейд Миколаїв, ТОВ</t>
  </si>
  <si>
    <t>Трестпрофбізнес, ТОВ</t>
  </si>
  <si>
    <t>Тропік ТОВ</t>
  </si>
  <si>
    <t>Трудові резерви ОСББ</t>
  </si>
  <si>
    <t>ТУ ДСА в Миколаївськiй областi</t>
  </si>
  <si>
    <t>ТУ ДСА України в Миколаївській області</t>
  </si>
  <si>
    <t>Тулуб ТОВ</t>
  </si>
  <si>
    <t>Турбініст, ОГК</t>
  </si>
  <si>
    <t>Турист ТД, ТОВ</t>
  </si>
  <si>
    <t>УКРАВТОГАЗ, ДП</t>
  </si>
  <si>
    <t>Украгроінжпроект, ТОВ ПІ</t>
  </si>
  <si>
    <t>Українська акціонерна страхова компанія Аска, ПрАТ</t>
  </si>
  <si>
    <t>Українська залізниця, АТ ДИРЕКЦІЯ</t>
  </si>
  <si>
    <t>Українська залізниця, АТ ДИСТАНЦІЯ</t>
  </si>
  <si>
    <t>УКРПОШТА  АТ</t>
  </si>
  <si>
    <t>УкрПошта, УДППЗ</t>
  </si>
  <si>
    <t>Укрсиббанк, АТ</t>
  </si>
  <si>
    <t>Укртелеком</t>
  </si>
  <si>
    <t>УКРТЕЛЕКОМ ПАТ</t>
  </si>
  <si>
    <t>Укртрансюг, ТОВ</t>
  </si>
  <si>
    <t xml:space="preserve">Укрхімтрансаміак МУМА УДП </t>
  </si>
  <si>
    <t>Універсал- Юг, ПП ТОВ</t>
  </si>
  <si>
    <t>Унімед, ТОВ</t>
  </si>
  <si>
    <t>УП ВКПП Міністерства юстиції</t>
  </si>
  <si>
    <t>Управління архітектури</t>
  </si>
  <si>
    <t>УПРАВЛІННЯ З ПИТАНЬ ЦИВІЛЬНОГО ЗАХИСТУ МИКОЛАЇВСЬКОЇ ОБЛАСНОЇ ДЕРЖАВНОЇ АДМІНІСТРАЦІЇ</t>
  </si>
  <si>
    <t xml:space="preserve">Усмішка дитини </t>
  </si>
  <si>
    <t>УТК ВЄДА, ТОВ</t>
  </si>
  <si>
    <t>Факультет-Фарм, ТОВ</t>
  </si>
  <si>
    <t>Фалбі-Миколаїв , ТОВ</t>
  </si>
  <si>
    <t>Фарматоп, ТОВ</t>
  </si>
  <si>
    <t>Фармация, АМ ПАТ</t>
  </si>
  <si>
    <t>Фарм-Лайн, аптека</t>
  </si>
  <si>
    <t>Фарм-Лайн, ТОВ</t>
  </si>
  <si>
    <t>ФДУ "Миколаївський район Держгідрографії"</t>
  </si>
  <si>
    <t>Фекада- Південь, ТОВ</t>
  </si>
  <si>
    <t>Фермерське господарство "Іванов"</t>
  </si>
  <si>
    <t>Фірма "Аура"АТВТ</t>
  </si>
  <si>
    <t>Флагман Авто, ТОВ</t>
  </si>
  <si>
    <t>Фортрес-Н, ТОВ</t>
  </si>
  <si>
    <t>Фото-Гарант, ТОВ</t>
  </si>
  <si>
    <t>Фроуз, ПВКП</t>
  </si>
  <si>
    <t>ХЕДО БАРДО, ТОВ</t>
  </si>
  <si>
    <t>Хеппі Дог, ПП</t>
  </si>
  <si>
    <t>Херсонське шосе 32, ОСББ</t>
  </si>
  <si>
    <t>Херсонське шосе 38, ОСББ</t>
  </si>
  <si>
    <t>Херсонське шосе 40, ОСББ</t>
  </si>
  <si>
    <t>Херсонське шосе 46, ОСББ</t>
  </si>
  <si>
    <t>Херсонське шосе 48, ОСББ</t>
  </si>
  <si>
    <t>ХІМ АГРО МИКОЛАЇВ, ТОВ</t>
  </si>
  <si>
    <t>Хесед Реім, БФ</t>
  </si>
  <si>
    <t>ХОСТІНГ МАКС, ТОВ</t>
  </si>
  <si>
    <t>Центр захисту тварин КП ММР</t>
  </si>
  <si>
    <t>Центр захисту тварин, КП</t>
  </si>
  <si>
    <t>Центральний 263, ОСББ</t>
  </si>
  <si>
    <t>Цикломен, ТОВ</t>
  </si>
  <si>
    <t>ЦМБ для дітей ім. Ш.Кобера</t>
  </si>
  <si>
    <t>Чайка М 29/1 ОСББ</t>
  </si>
  <si>
    <t>Чайка, БКСН</t>
  </si>
  <si>
    <t>Чистий світ технології, ТОВ</t>
  </si>
  <si>
    <t>Чкалова 78, ОСББ</t>
  </si>
  <si>
    <t>Чкалова, 201/1, ОСББ</t>
  </si>
  <si>
    <t>Чорноморагробуд, ТДВ</t>
  </si>
  <si>
    <t>Чорноморський-2, ОСББ</t>
  </si>
  <si>
    <t>Шарк-2, ТОВ</t>
  </si>
  <si>
    <t>Шарм 2014, ТОВ</t>
  </si>
  <si>
    <t>Швейна фабрика "Текстиль-2000", ТОВ</t>
  </si>
  <si>
    <t>Щасливий дім у Миколаєві, ОСББ</t>
  </si>
  <si>
    <t>Ю &amp; К, ТОВ</t>
  </si>
  <si>
    <t>Юг Картон Україна, ТОВ</t>
  </si>
  <si>
    <t>Юг-5 ОСББ</t>
  </si>
  <si>
    <t>Юг-сервис ТОВ</t>
  </si>
  <si>
    <t>Югстройкомплект, ТОВ</t>
  </si>
  <si>
    <t>Югстройпресс, ПП</t>
  </si>
  <si>
    <t>Югтепломер-Сервіс, ПП</t>
  </si>
  <si>
    <t>Южноукраїнська фармацевтична компанія, ПП</t>
  </si>
  <si>
    <t>Южукрсервіс, ТОВ</t>
  </si>
  <si>
    <t>ЮКРЕЙНІАН ШУГАР КОМПАНІ ТОВ</t>
  </si>
  <si>
    <t>Юнісмарт сервіс, ПП</t>
  </si>
  <si>
    <t>Юпітер 2017, ОСББ</t>
  </si>
  <si>
    <t>Ютіл ТОВ</t>
  </si>
  <si>
    <t>Якорек, АГК</t>
  </si>
  <si>
    <t>Всього інша поточна дебіторська заборгованість</t>
  </si>
  <si>
    <t>XL-ГРУПП</t>
  </si>
  <si>
    <t>АЙТІ СПЕКТР ТОВ</t>
  </si>
  <si>
    <t>42637442</t>
  </si>
  <si>
    <t>АТТИС-ТРАНС</t>
  </si>
  <si>
    <t>БАФК-МИКОЛАЇВ</t>
  </si>
  <si>
    <t>ВІДЕОКОМПРОЕКТ ПП</t>
  </si>
  <si>
    <t>ГІДРАВЛІК МАСТЕР ТОВ</t>
  </si>
  <si>
    <t>ДПРЧ-19 ГУ ДСНС України у Миколаївській області</t>
  </si>
  <si>
    <t>ЕККО КОНВЄРС ТОВ</t>
  </si>
  <si>
    <t>43762487</t>
  </si>
  <si>
    <t>Еко Транс Николаев, ТОВ</t>
  </si>
  <si>
    <t>Електропостачальна компанія</t>
  </si>
  <si>
    <t>ЕСКРОУ ПЛЮС ТОВ</t>
  </si>
  <si>
    <t>42591445</t>
  </si>
  <si>
    <t>ІКСЕЛЬ-ГРУПП  ТОВ</t>
  </si>
  <si>
    <t>Клінічний госпіталь ветеранів війни</t>
  </si>
  <si>
    <t>КНП МОЦПЗ МОР</t>
  </si>
  <si>
    <t>43443757</t>
  </si>
  <si>
    <t>КОНВЄРС ТОВ</t>
  </si>
  <si>
    <t>КРОНОС-АВТО ТОВ</t>
  </si>
  <si>
    <t xml:space="preserve">Лакталіс-Миколаїв ПрАТ </t>
  </si>
  <si>
    <t>Миколаївобленерго" Мик.р-на Філія ВАТ ЕК "</t>
  </si>
  <si>
    <t>25713037</t>
  </si>
  <si>
    <t>Миколаївобленерго" Філія м. Миколаєва</t>
  </si>
  <si>
    <t>Миколаївський міський центр занятості</t>
  </si>
  <si>
    <t>42559710</t>
  </si>
  <si>
    <t>Міський територіальний центр соціального обслуговування</t>
  </si>
  <si>
    <t>Приватбанк</t>
  </si>
  <si>
    <t>23618145</t>
  </si>
  <si>
    <t>Проданюк Олена Володимирівна</t>
  </si>
  <si>
    <t>2881206684</t>
  </si>
  <si>
    <t>Психлікарня №2</t>
  </si>
  <si>
    <t>Седман КБ ТОВ</t>
  </si>
  <si>
    <t>Спортек МКЦ ТОВ</t>
  </si>
  <si>
    <t>31388426</t>
  </si>
  <si>
    <t>СТ-МАРКЕТ ГРУП</t>
  </si>
  <si>
    <t>Управління освіти Миколаївська ЗОСШ №3</t>
  </si>
  <si>
    <t>ФЕНІКС ЮГ</t>
  </si>
  <si>
    <t>39648826</t>
  </si>
  <si>
    <t>Податки</t>
  </si>
  <si>
    <t>Податки з/плати</t>
  </si>
  <si>
    <t xml:space="preserve">Заробітна плата </t>
  </si>
  <si>
    <t>Інша кредиторська заборгованість</t>
  </si>
  <si>
    <t>30083840</t>
  </si>
  <si>
    <t>ТОВ " УРОБОРОС ГРУП"</t>
  </si>
  <si>
    <t>33252714</t>
  </si>
  <si>
    <t>ТОВ "Миколаївськаелектропостачальна компанія"</t>
  </si>
  <si>
    <t>ТОВ "ЛАЙФСЕЛЛ"</t>
  </si>
  <si>
    <t>ПАТ " УКРТЕЛЕКОМ", Миколаївська філія ПАТ" УКРТЕЛЕКОМ"</t>
  </si>
  <si>
    <t>ТОВ "Поліклініка без черг"</t>
  </si>
  <si>
    <t>40635176</t>
  </si>
  <si>
    <t>31554081</t>
  </si>
  <si>
    <t>ОКП"Миколаївоблтеплоенерго"</t>
  </si>
  <si>
    <t>АКЦIОНЕРНЕ ТОВАРИСТВО "ДЕРЖАВНИЙ ОЩАДНИЙ БАНК УКРАЇНИ"</t>
  </si>
  <si>
    <t>МИКОЛАЇВСЬКА ОБЛАСНА ОРГАНIЗАЦIЯ ВСЕУКРАЇНСЬКОГО ФIЗКУЛЬТУРНО-СПОРТИВНОГО ТОВАРИСТВА "КОЛОС" АГРОПРОМ.КОМПЛЕКСУ УКРАЇНИ</t>
  </si>
  <si>
    <t>МИКОЛАЇВСЬКА ОБЛАСНА ДИТЯЧА IНФЕКЦIЙНА ЛIКАРНЯ МИКОЛАЇВСЬКОЇОБЛАСНОЇ РАДИ</t>
  </si>
  <si>
    <t>01982330</t>
  </si>
  <si>
    <t>ПРИВАТНЕ АКЦIОНЕРНЕ ТОВАРИСТВО "МИКОЛАЇВСЬКИЙ РЕМОНТНО-МОНТАЖНИЙ КОМБIНАТ"</t>
  </si>
  <si>
    <t>02132540</t>
  </si>
  <si>
    <t>КИЇВСЬКИЙ НАЦIОНАЛЬНИЙ УНIВЕРСИТЕТ КУЛЬТУРИ I МИСТЕЦТВ</t>
  </si>
  <si>
    <t>02214159</t>
  </si>
  <si>
    <t>ВIДДIЛ КУЛЬТУРИ МИКОЛАЇВСЬКОЇ РАЙОННОЇ ДЕРЖАВНОЇ АДМIНIСТРАЦIЇ</t>
  </si>
  <si>
    <t>02226412</t>
  </si>
  <si>
    <t>ПРИВАТНЕ МИКОЛАЇВСЬКЕ ОБЛАСНЕ АКЦIОНЕРНЕ ТОВАРИСТВО ПО ТУРИЗМУ ТА ЕКСКУРСIЯХ "МИКОЛАЇВТУРИСТ"</t>
  </si>
  <si>
    <t>02659223</t>
  </si>
  <si>
    <t>МИКОЛАЇВСЬКА ОБЛАСНА ОРГАНIЗАЦIЯ ПРОФСПIЛКИ ПРАЦIВНИКIВ АГРОПРОМИСЛОВОГО КОМПЛЕКСУ УКРАЇНИ</t>
  </si>
  <si>
    <t>02659335</t>
  </si>
  <si>
    <t>МИКОЛАЇВСЬКА ОБЛАСНА КОЛЕГIЯ АДВОКАТIВ</t>
  </si>
  <si>
    <t>02894651</t>
  </si>
  <si>
    <t>МИКОЛАЇВСЬКА ОБЛАСНА ОРГАНIЗАЦIЯ НАЦIОНАЛЬНА СПIЛКА ХУДОЖНИКIВ УКРАЇНИ</t>
  </si>
  <si>
    <t>02916660</t>
  </si>
  <si>
    <t>МИКОЛАЇВСЬКА ОБЛАСНА ОРГАНIЗАЦIЯ ТОВАРИСТВА ЧЕРВОНОГО ХРЕСТАУКРАЇНИ</t>
  </si>
  <si>
    <t>02940285</t>
  </si>
  <si>
    <t>МИКОЛАЇВСЬКА ОБЛАСНА ОРГАНIЗАЦIЯ ФIЗКУЛЬТУРНО-СПОРТИВНОГО ТОВАРИСТВА "ДИНАМО" УКРАЇНИ</t>
  </si>
  <si>
    <t>02942367</t>
  </si>
  <si>
    <t>ДИТЯЧА МУЗИЧНА ШКОЛА № 5</t>
  </si>
  <si>
    <t>03019431</t>
  </si>
  <si>
    <t>УПРАВЛIННЯ СОЦIАЛЬНОГО ЗАХИСТУ НАСЕЛЕННЯ ВIТОВСЬКОЇ РАЙОННОЇДЕРЖАВНОЇ АДМIНIСТРАЦIЇ</t>
  </si>
  <si>
    <t>03194660</t>
  </si>
  <si>
    <t>КОМУНАЛЬНЕ ПIДПРИЄМСТВО МИКОЛАЇВСЬКОЇ МIСЬКОЇ РАДИ "МИКОЛАЇВЕЛЕКТРОТРАНС"</t>
  </si>
  <si>
    <t>КОМУНАЛЬНЕ ПIДПРИЕМСТВО "ЕКСПЛУАТАЦIЙНЕ ЛIНIЙНЕ УПРАВЛIННЯ АВТОДОРIГ"</t>
  </si>
  <si>
    <t>КОМУНАЛЬНЕ ПIДПРИЄМСТВО"МИКОЛАЇВСЬКЕ МIЖМIСЬКЕ БЮРО ТЕХНIЧНОЇ IНВЕНТАРИЗАЦIЇ"</t>
  </si>
  <si>
    <t>Громадяни</t>
  </si>
  <si>
    <t>КОЛЕКТИВНЕ ПIДПРИЄМСТВО "МИКОЛАЇВЛIФТ"</t>
  </si>
  <si>
    <t>КОМУНАЛЬНЕ НЕКОМЕРЦIЙНЕ ПIДПРИЄМСТВО МИКОЛАЇВСЬКОЇ МIСЬКОЇ РАДИ "ЦЕНТР ПЕРВИНОЇ МЕДИКО-САНIТАРНОЇ ДОПОМОГИ N2"</t>
  </si>
  <si>
    <t>КВАРТИРНО-ЕКСПЛУАТАЦIЙНИЙ ВIДДIЛ МIСТА МИКОЛАЇВ</t>
  </si>
  <si>
    <t>ЗАВОДСЬКИЙ РАЙОННИЙ ВIДДIЛ МИКОЛАЇВСЬКОГО МIСЬКОГО УПРАВЛIН НЯ УМВС УКРАЇНИ В МИКОЛЇВСЬКIЙ ОБЛАСТI</t>
  </si>
  <si>
    <t>08674181</t>
  </si>
  <si>
    <t>АКЦIОНЕРНЕ ТОВАРИСТВО "УКРСИББАНК"</t>
  </si>
  <si>
    <t>ТОВАРИСТВО З ОБМЕЖЕНОЮ ВIДПОВIДАЛЬНIСТЮ МП "ДЕНТА"</t>
  </si>
  <si>
    <t>13841729</t>
  </si>
  <si>
    <t>ТОВАРИСТВО З ОБМЕЖЕНОЮ ВIДПОВIДАЛЬНIСТЮ МП "ЕКОПРОМ"</t>
  </si>
  <si>
    <t>13843651</t>
  </si>
  <si>
    <t>ТОВ ВИРОБНИЧО-КОМЕРЦIЙНА ФIРМА "МАГАЗИН-301"</t>
  </si>
  <si>
    <t>ПРИВАТНЕ ПIДПРИЄМСТВО "СОДРУЖЕСТВО"</t>
  </si>
  <si>
    <t>13861465</t>
  </si>
  <si>
    <t>ПРИВАТНА  НАУКОВО-ВИРОБНИЧА  ФIРМА "ЕКОЛОГIЯ.НАУКА.ТЕХНIКА" /ЕНТ/</t>
  </si>
  <si>
    <t>13863151</t>
  </si>
  <si>
    <t>ДП"ДЕРЖАВНИЙ НАУКОВО-ДОСЛIДНИЙ ТА ПРОЕКТНО ВИШУКУВАЛЬНИЙ IНСТИТУТУ "НДIПРОЕКТРЕКОНСТРУКЦIЯ"</t>
  </si>
  <si>
    <t>13863808</t>
  </si>
  <si>
    <t>ТОВАРИСТВО З ОБМЕЖЕНОЮ ВIДПОВIДАЛЬНIСТЮ КОМЕРЦIЙНА ФIРМА    "МЕРКУРIЙ-ЛЮКС"</t>
  </si>
  <si>
    <t>13863872</t>
  </si>
  <si>
    <t>АКЦIОНЕРНЕ ТОВАРИСТВО "ПЕРШИЙ УКРАЇНСЬКИЙ МIЖНАРОДН ИЙ БАНК</t>
  </si>
  <si>
    <t>ПУБЛIЧНЕ АКЦIОНЕРНЕ ТОВАРИСТВО "МИКОЛАЇВСЬКИЙ СУДНОБУДIВНИЙ ЗАВОД "ОКЕАН"</t>
  </si>
  <si>
    <t>ДЕРЖАВНА АКЦIОНЕРНА ХОЛДИНГОВА КОМПАНIЯ "ЧОРНОМОРСЬКИЙ СУДНОБУДIВНИЙ ЗАВОД"</t>
  </si>
  <si>
    <t>14312980</t>
  </si>
  <si>
    <t>ДЕРЖАВНЕ ПIДПРИЕМСТВО "СУДНОБУДIВНИЙ ЗАВОД IМЕНI 61 КОМУНАРА"</t>
  </si>
  <si>
    <t>АКЦIОНЕРНЕ ТОВАРИСТВО КОМЕРЦIЙНИЙ БАНК "ПРИВАТБАНК"</t>
  </si>
  <si>
    <t>ПУБЛIЧНЕ АКЦIОНЕРНЕ ТОВАРИСТВО "ВСЕУКРАЇНСЬКИЙ АКЦIОНЕРНИЙ  БАНК"</t>
  </si>
  <si>
    <t>19017842</t>
  </si>
  <si>
    <t>МИКОЛАЇВСЬКА МIСЬКА ХАРЧОВА ТЕХНОЛОГIЧНА ЛАБОРАТОРIЯ</t>
  </si>
  <si>
    <t>19286938</t>
  </si>
  <si>
    <t>МАЛЕ ПРИВАТНЕ ПIДПРИЄМСТВО "МАРIАНКА"</t>
  </si>
  <si>
    <t>19287257</t>
  </si>
  <si>
    <t>ПРИВАТНЕ ПIДПРИЄМСТВО "ВИСОТНИК"</t>
  </si>
  <si>
    <t>19299540</t>
  </si>
  <si>
    <t>ТОВАРИСТВО З ОБМЕЖЕНОЮ ВIДПОВIДАЛЬНIСТЮ"ВИРОБНИЧО-КОМЕРЦIЙНАФIРМА"ФАРМ-ЛАЙН"</t>
  </si>
  <si>
    <t>ТОВ ICТРIЯ</t>
  </si>
  <si>
    <t>ПУБЛIЧНЕ АКЦIОНЕРНЕ ТОВАРИСТВО "БРОКБIЗНЕСБАНК"</t>
  </si>
  <si>
    <t>19357489</t>
  </si>
  <si>
    <t>ПУБЛIЧНЕ АКЦIОНЕРНЕ ТОВАРИСТВО "БАНК НАЦIОНАЛЬНИЙ КРЕДИТ"</t>
  </si>
  <si>
    <t>20057663</t>
  </si>
  <si>
    <t>ПРИВАТНИЙ НОТАРIУС МИКОЛАЇВСЬКОГО МIСЬКОГО НОТАРIАЛЬНОГО ОКРУГУ ДУБРОВА ТЕТЯНА IВАНIВНА</t>
  </si>
  <si>
    <t>ТОВАРИСТВО З ДОДАТКОВОЮ ВIДПОВIДАЛЬНIСТЮ "СТРАХОВЕ ТОВАРИСТВО З ДОДАТКОВОЮ ВIДПОВIДАЛЬНIСТЮ "ГЛОБУС"</t>
  </si>
  <si>
    <t>ПРИВАТНЕ ПIДПРИЕМСТВО ФIРМА "ЮНIКС ТРЕЙД КО"</t>
  </si>
  <si>
    <t>20873670</t>
  </si>
  <si>
    <t>ПРИВАТНЕ ПIДПРИЄМСТВО "МЕДИЦИНА ДЛЯ ВАС"</t>
  </si>
  <si>
    <t>ОБ'ЄДНАННЯ СПIВВЛАСНИКIВ БАГАТОКВАРТИРНОГО БУДИНКУ "КОРАБЕЛ"</t>
  </si>
  <si>
    <t>20883773</t>
  </si>
  <si>
    <t>ТОВАРИСТВО З ОБМЕЖЕНОЮ ВIДПОВIДАЛЬНIСТЮ ВИРОБНИЧО-КОМЕРЦIЙНЕ ПIДПРИЄМСТВО "ЮТА-ТРЕЙДИНГ"</t>
  </si>
  <si>
    <t>20912986</t>
  </si>
  <si>
    <t>ТОВАРИСТВО З ОБМЕЖЕНОЮ ВIДПОВIДАЛЬНIСТЮ  "РОНIКС"</t>
  </si>
  <si>
    <t>ОБСЛУГОВУЮЧИЙ АВТОГАРАЖНИЙ КООПЕРАТИВ "СОНЯЧНИЙ"</t>
  </si>
  <si>
    <t>20916043</t>
  </si>
  <si>
    <t>ПУБЛIЧНЕ АКЦIОНЕРНЕ ТОВАРИСТВО "УКРТЕЛЕКОМ"</t>
  </si>
  <si>
    <t>ВИРОБНИЧО-КОМЕРЦIЙНЕ ТОВАРИСТВО З ОБМЕЖЕНОЮ ВIДПОВIДАЛЬНIСТЮ КОМПАНIЯ "К-2 НИКОЛАЕВ"</t>
  </si>
  <si>
    <t>22437803</t>
  </si>
  <si>
    <t>ОБ ЄДНАННЯ СПIВВЛАСНИКIВ БАГАТОКВАРТИРНОГО БУДИНКУ "ОКЕАН-5"</t>
  </si>
  <si>
    <t>22440432</t>
  </si>
  <si>
    <t>ОБ'ЄДНАННЯ СПIВВЛАСНИКIВ БАГАТОКВАРТИРНОГО БУДИНКУ "IНГУЛ"</t>
  </si>
  <si>
    <t>ОБ'ЄДНАННЯ СПIВВЛАСНИКIВ БАГАТОКВАРТИРНОГО БУДИНКУ "КОМУНАЛЬНИК-2"</t>
  </si>
  <si>
    <t>ОБ'ЄДНАННЯ СПIВВЛАСНИКIВ БАГАТОКВАРТИРНОГО БУДИНКУ "ВОСХОД"</t>
  </si>
  <si>
    <t>22441897</t>
  </si>
  <si>
    <t>МИКОЛАЇВСЬКА ЗАГАЛЬНООСВIТНЯ САНАТОРНА ШКОЛА-IНТЕРНАТ I-III СТУПЕНIВ №4 МИКОЛАЇВСЬКОЇ ОБЛАСНОЇ РАДИ</t>
  </si>
  <si>
    <t>22442081</t>
  </si>
  <si>
    <t>ОБ'ЄДНАННЯ СПIВВЛАСНИКIВ БАГАТОКВАРТИРНОГО БУДИНКУ "ВЕСНА"</t>
  </si>
  <si>
    <t>23037945</t>
  </si>
  <si>
    <t>ОБ'ЄДНАННЯ СПIВВЛАСНИКIВ БАГАТОКВАРТИРНОГО БУДИНКУ "СУДНОБУДIВНИК-5"</t>
  </si>
  <si>
    <t>23038560</t>
  </si>
  <si>
    <t>ЖИТЛОВО-БУДIВЕЛЬНИЙ КООПЕРАТИВ "ТЕМП-2"</t>
  </si>
  <si>
    <t>ОБ'ЄДНАННЯ СПIВВЛАСНИКIВ БАГАТОКВАРТИРНОГО БУДИНКУ "КЕРАМIК-2"</t>
  </si>
  <si>
    <t>ОБ'ЄДНАННЯ СПIВВЛАСНИКIВ БАГАТОКВАРТИРНОГО БУДИНКУ "ЮГ-4"</t>
  </si>
  <si>
    <t>23039708</t>
  </si>
  <si>
    <t>ОБ'ЄДНАННЯ СПIВВЛАСНИКIВ БАГАТОКВАРТИРНОГО БУДИНКУ "ЗIРКА"</t>
  </si>
  <si>
    <t>23039803</t>
  </si>
  <si>
    <t>ОБ'ЄДНАННЯ СПIВВЛАСНИКIВ БАГАТОКВАРТИРНОГО БУДИНКУ "ВОСХОД-2</t>
  </si>
  <si>
    <t>ОБ'ЄДНАННЯ СПIВВЛАСНИКIВ БАГАТОКВАРТИРНОГО БУДИНКУ "ТЕМП"</t>
  </si>
  <si>
    <t>ЖИТЛОВО-БУДIВЕЛЬНИЙ КООПЕРАТИВ "КОМУНАЛЬНИК-3"</t>
  </si>
  <si>
    <t>ОБ'ЄДНАННЯ СПIВВЛАСНИКIВ БАГАТОКВАРТИРНОГО БУДИНКУ "КЕРАМIК"</t>
  </si>
  <si>
    <t>МИКОЛАЇВСЬКА ОБЛАСНА АЗЕРБАЙДЖАНСЬКА СПIЛЬНОТА "ГАРДАШЛИГ"</t>
  </si>
  <si>
    <t>23041533</t>
  </si>
  <si>
    <t>ЖСК ЧАЙКА</t>
  </si>
  <si>
    <t>23089126</t>
  </si>
  <si>
    <t>ВIЙСЬКОВА ЧАСТИНА 3039 НАЦIОНАЛЬНОЇ ГВАРДIЇ УКРАЇНИ</t>
  </si>
  <si>
    <t>АВТОКООПЕРАТИВ "НИВА"</t>
  </si>
  <si>
    <t>ОБ'ЄДНАННЯ СПIВВЛАСНИКIВ БАГАТОКВАРТИРНОГО БУДИНКУ "ЗАРЯ-7"</t>
  </si>
  <si>
    <t>МИКОЛ.ФIЛIЯ ТОВ"ОМА "IНТЕРБРОКЕР"</t>
  </si>
  <si>
    <t>23618872</t>
  </si>
  <si>
    <t>ТОВ ВИРОБНИЧО-КОМЕРЦIЙНЕ ПIДПРИЄМСТВО "ЖЕЛЕН I КО"</t>
  </si>
  <si>
    <t>23622997</t>
  </si>
  <si>
    <t>ПУБЛIЧНЕ АКЦIОНЕРНЕ ТОВАРИСТВО АКЦIОНЕРНИЙ БАНК "УКРГАЗБАНК"</t>
  </si>
  <si>
    <t>ТОВАРИСТВО З ОБМЕЖЕНОЮ ВIДПОВIДАЛЬНIСТЮ "МЕДIКЕЛ РУТ"</t>
  </si>
  <si>
    <t>24062260</t>
  </si>
  <si>
    <t>ПУБЛIЧНЕ АКЦIОНЕРНЕ ТОВАРИСТВО "БАНК "КИIВСЬКА РУСЬ"</t>
  </si>
  <si>
    <t>24214088</t>
  </si>
  <si>
    <t>ВIДКРИТЕ АКЦIОНЕРНЕ ТОВАРИСТВО "РАЙФФАЙЗЕН БАНК АВАЛЬ"</t>
  </si>
  <si>
    <t>24779442</t>
  </si>
  <si>
    <t>ПРИВАТНИЙ НОТАРIУС МIЩУК ОЛЕНА ВАСИЛIВНА</t>
  </si>
  <si>
    <t>АБОНЕНТСЬКI ВIДДIЛИ М.МИКОЛАЄВА, ОЧАКІВА, СЕЛ.НАДБУЗЬКЕ</t>
  </si>
  <si>
    <t>МИКОЛАЇВСЬКИЙ МIСЬКИЙ ЦЕНТР СОЦIАЛЬНИХ СЛУЖБ ДЛЯ СIМ'Ї,ДIТЕЙ ТА МОЛОДI</t>
  </si>
  <si>
    <t>25374380</t>
  </si>
  <si>
    <t>ОБ'ЄДНАННЯ СПIВВЛАСНИКIВ БАГАТОКВАРТИРНОГО БУДИНКУ "ПЕРЛИНА"</t>
  </si>
  <si>
    <t>25378165</t>
  </si>
  <si>
    <t>ПIДПРИЄМСТВО КОМУНАЛЬНОЇ ВЛАСНОСТI ОБЛАСТI "ФАРМАЦIЯ"</t>
  </si>
  <si>
    <t>ТОВАРИСТВО З ОБМЕЖЕНОЮ ВIДПОВIДАЛЬНIСТЮ "АЛIНА"</t>
  </si>
  <si>
    <t>АКЦIОНЕРНЕ ТОВАРИСТВО "УКРПОШТА"</t>
  </si>
  <si>
    <t>РЕЛIГIЙНА ГРОМАДА ЄВАНГЕЛЬСЬКИХ ХРИСТИЯН-БАПТИСТIВ "ПРИМИРЕННЯ З БОГОМ"</t>
  </si>
  <si>
    <t>АКЦIОНЕРНЕ ТОВАРИСТВО"УКРАЇНСЬКА ФIНАНСОВА ГРУПА"</t>
  </si>
  <si>
    <t>МИКОЛАЇВСЬКА МIСЬКА РАДА</t>
  </si>
  <si>
    <t>26565573</t>
  </si>
  <si>
    <t>КОМУНАЛЬНЕ ПIДПРИЄМСТВО "ОБРIЙ-ДКП"</t>
  </si>
  <si>
    <t>ПРИВАТНЕ АКЦIОНЕРНЕ ТОВАРИСТВО "МИКОЛАЇВСЬКА ТЕПЛОЕЛЕКТРОЦЕНТРАЛЬ"</t>
  </si>
  <si>
    <t>ТОВАРИСТВО З ОБМЕЖЕНОЮ ВIДПОВIДАЛЬНIСТЮ "СIНЕС"</t>
  </si>
  <si>
    <t>30243529</t>
  </si>
  <si>
    <t>ТОВАРИСТВО З ОБМЕЖЕНОЮ ВIДПОВIДАЛЬНIСТЮ "АТБ-МАРКЕТ"</t>
  </si>
  <si>
    <t>ПРИВАТНЕ ПIДПРИЄМСТВО "ПРОСПЕКТ ПЛЮС"</t>
  </si>
  <si>
    <t>ТОВАРИСТВО З ОБМЕЖЕНОЮ ВIДПОВIДАЛЬНIСТЮ НАУКОВО-ВИРОБНИЧА КОМПАНIЯ "IРЛЕН"</t>
  </si>
  <si>
    <t>30625601</t>
  </si>
  <si>
    <t>ТОВАРИСТВО З ОБМЕЖЕНОЮ ВIДПОВIДАЛЬНIСТЮ "НIКОНДЖИТБУДСЕРВIС"</t>
  </si>
  <si>
    <t>30737818</t>
  </si>
  <si>
    <t>ПРИВАТНЕ ПIДПРИЄМСТВО "АПТЕКА"</t>
  </si>
  <si>
    <t>30826703</t>
  </si>
  <si>
    <t>ПРИВАТНЕ АКЦIОНЕРНЕ ТОВАРИСТВО"СТРАХОВА КОМПАНIЯ"УКРАЇНСЬКА СТРАХОВА ГРУПА"</t>
  </si>
  <si>
    <t>30859524</t>
  </si>
  <si>
    <t>ДП ВАТ "МИКОЛАЇВПРОМСАНТЕХМОНТАЖ" ЖИТЛОВО КОМУНАЛЬНЕ-ПIДПРИЄМСТВО ДОБРОБУД</t>
  </si>
  <si>
    <t>ТОВАРИСТВО З ОБМЕЖЕНОЮ ВIДПОВIДАЛЬНIСТЮ МЖК "МИКОЛАЇВМОЛОДЬБУД"</t>
  </si>
  <si>
    <t>31096536</t>
  </si>
  <si>
    <t>ТОВАРИСТВО З ОБМЕЖЕННОЮ ВIДПОВIДАЛЬНIСТЮ "АГАТ-ФАРМ"</t>
  </si>
  <si>
    <t>31268020</t>
  </si>
  <si>
    <t>ТОВАРИСТВО З ОБМЕЖЕНОЮ ВIДПОВIДАЛЬНIСТЮ "КОМЕРЦIЙНА ФIРМА "ДЖЕРЕЛО+"</t>
  </si>
  <si>
    <t>31319148</t>
  </si>
  <si>
    <t>ПРИВАТНЕ ПIДПРИЄМСТВО ФIРМА "НОВI ЧАСИ"</t>
  </si>
  <si>
    <t>31319279</t>
  </si>
  <si>
    <t>ДОЧIРНЄ ЕЛЕКТРОМОНТАЖНЕ ПIДПРИЄМСТВО "ЕРА-1" ВIДКРИТОГО АКЦIОНЕРНОГО ТОВАРИСТВА "МИКОЛАЇВСЬКЕ ПIДПРИЄМСТВО ЕРА"</t>
  </si>
  <si>
    <t>31387595</t>
  </si>
  <si>
    <t>ТОВАРИСТВО З ОБМЕЖЕНОЮ ВIДПОВIДАЛЬНIСТЮ "ЮГМЕД"</t>
  </si>
  <si>
    <t>31390498</t>
  </si>
  <si>
    <t>МIСЬКЕ КОМУНАЛЬНЕ ПIДПРИЄМСТВО "МИКОЛАЇВВОДОКАНАЛ"</t>
  </si>
  <si>
    <t>ТОВАРИСТВО З ОБМЕЖЕНОЮ ВIДПОВIДАЛЬНIСТЮ "ОБ'ЄКТ"</t>
  </si>
  <si>
    <t>31627442</t>
  </si>
  <si>
    <t>КОМУНАЛЬНЕ ЖИТЛОВО-ЕКСПЛУАТАЦIЙНЕ ПIДПРИЄМСТВО № 24</t>
  </si>
  <si>
    <t>ТОВАРИСТВО З ОБМЕЖЕНОЮ ВIДПОВIДАЛЬНIСТЮ  "IСТОК-2001"</t>
  </si>
  <si>
    <t>ПРИВАТНЕ ПIДПРИЄМСТВО "ЕЛЬБА-IНВЕСТ"</t>
  </si>
  <si>
    <t>31808088</t>
  </si>
  <si>
    <t>ДЕРЖАВНЕ ПIДПРИЄМСТВО "НАУКОВО-ВИРОБНИЧИЙ КОМПЛЕКС ГАЗОТУРБОБУДУВАННЯ "ЗОРЯ"-"МАШПРОЕКТ"</t>
  </si>
  <si>
    <t>31821381</t>
  </si>
  <si>
    <t>КОМУНАЛЬНЕ НЕКОМЕРЦIЙНЕ ПIДПРИЄМСТВО "МИКОЛАЇВСЬКИЙ ОБЛАСНИЙЦЕНТР ЕКСТРЕНОЇ МЕДИЧНОЇ ДОПОМОГИ ТА МЕДИЦИНИ КАТАСТРОФ" МОР</t>
  </si>
  <si>
    <t>31822150</t>
  </si>
  <si>
    <t>ПРИВАТНЕ ПIДПРИЄМСТВО "ЮЖНОУКРАЇНСЬКА ФАРМАЦЕВТИЧНА КОМПАНIЯ"</t>
  </si>
  <si>
    <t>31979370</t>
  </si>
  <si>
    <t>КОМУНАЛЬНЕ ПIДПРИЄМСТВО ТЕЛЕРАДIОКОМПАНIЯ "МАРТ"</t>
  </si>
  <si>
    <t>ТОВАРИСТВО З ОБМЕЖЕНОЮ ВIДПОВIДАЛЬНIСТЮ "ЛЮНАТА"</t>
  </si>
  <si>
    <t>32390478</t>
  </si>
  <si>
    <t>ТОВАРИСТВО З ОБМЕЖЕНОЮ ВIДПОВIДАЛЬНIСТЮ  "ДЦ  УКРАЇНА"</t>
  </si>
  <si>
    <t>ТОВАРИСТВО З ОБМЕЖЕНОЮ ВIДПОВIДАЛЬНIСТЮ "ДМТ ПРОДАКШИН"</t>
  </si>
  <si>
    <t>32459796</t>
  </si>
  <si>
    <t>БУДИНОК СПIЛОК ОБЛПРОФРАДИ</t>
  </si>
  <si>
    <t>32612937</t>
  </si>
  <si>
    <t>ТОВАРИСТВО З ОБМЕЖЕНОЮ ВIДПОВIДАЛЬНIСТЮ "ЕНС"</t>
  </si>
  <si>
    <t>32654922</t>
  </si>
  <si>
    <t>ТОВАРИСТВО З ОБМЕЖЕНОЮ ВIДПОВIДАЛЬНIСТЮ  "БУХГАЛТЕРСЬКИЙ    ЦЕНТР"НIКА"</t>
  </si>
  <si>
    <t>32655025</t>
  </si>
  <si>
    <t>ПРИВАТНЕ ПIДПРИЄМСТВО  "ЛЕГОКЛИН"</t>
  </si>
  <si>
    <t>32655454</t>
  </si>
  <si>
    <t>ТОВАРИСТВО З ОБМЕЖЕНОЮ ВIДПОВIДАЛЬНIСТЮ "ЦУКОРПРОМ"</t>
  </si>
  <si>
    <t>32737762</t>
  </si>
  <si>
    <t>ТОВАРИСТВО З ОБМЕЖЕНОЮ ВIДПОВIДАЛЬНIСТЮ "ЮНИКФАРМ"</t>
  </si>
  <si>
    <t>32819389</t>
  </si>
  <si>
    <t>КОМУНАЛЬНЕ ПIДПРИЄМСТВО МИКОЛАЇВСЬКОЇ МIСЬКОЇ РАДИ "СТОМАТОЛОГIЯ № 3"</t>
  </si>
  <si>
    <t>ЖИТЛОВО-КОМУНАЛЬНЕ ПIДПРИЄМСТВО МИКОЛАЇВСЬКОЇ МIСЬКОЇ РАДИ  "ПIВДЕНЬ"</t>
  </si>
  <si>
    <t>КОМУНАЛЬНЕ ПIДПРИЄМСТВО ВIТОВСЬКОЇ РАЙОННОЇ РАДИ "ВIТОВСЬКА РАЙОННА СТОМАТОЛОГIЧНА ПОЛIКЛIНIКА"</t>
  </si>
  <si>
    <t>32937640</t>
  </si>
  <si>
    <t>ПРИВАТНЕ ПIДПРИЄМСТВО "ОПТОМЕДСЕРВIС-ПЛЮС"</t>
  </si>
  <si>
    <t>ТОВАРИСТВО З ОБМЕЖЕНОЮ ВIДПОВIДАЛЬНIСТЮ "ПОСТАЧ КОМПЛЕКТ ОКЕАН"</t>
  </si>
  <si>
    <t>ТОВАРИСТВО З ОБМЕЖЕНОЮ ВIДПОВIДАЛЬНIСТЮ "МИКОЛАЇВСЬКИЙ ГЛИНОЗЕМНИЙ ЗАВОД"</t>
  </si>
  <si>
    <t>КОМУНАЛЬНЕ ПIДПРИЄМСТВО ВIТОВСЬКОЇ РАЙОННОЇ РАДИ " КОМФОРТ"</t>
  </si>
  <si>
    <t>33231818</t>
  </si>
  <si>
    <t>МИКОЛАЇВСЬКИЙ МIСЦЕВИЙ БЛАГОДIЙНИЙ ФОНД "ЦЕНТР СОЦIАЛЬНИХ   ПРОГРАМ"</t>
  </si>
  <si>
    <t>33250256</t>
  </si>
  <si>
    <t>ЖИТЛОВО-КОМУНАЛЬНЕ ПIДПРИЄМСТВО МИКОЛАЇВСЬКОЇ МIСЬКОЇ РАДИ  "БРИЗ"</t>
  </si>
  <si>
    <t>ПУБЛIЧНЕ АКЦIОНЕРНЕ ТОВАРИСТВО "ПЛАТИНУМ БАНК"</t>
  </si>
  <si>
    <t>33308489</t>
  </si>
  <si>
    <t>ТОВАРИСТВО З ОБМЕЖЕНОЮ ВIДПОВIДАЛЬНIСТЮ "ТД "ЛАКШМI-ТРЕЙД"</t>
  </si>
  <si>
    <t>33310943</t>
  </si>
  <si>
    <t>ТОВАРИСТВО З ОБМЕЖЕНОЮ ВIДПОВIДАЛЬНIСТЮ "ПРИВАТОФИС"</t>
  </si>
  <si>
    <t>33546549</t>
  </si>
  <si>
    <t>ТОВАРИСТВО З ОБМЕЖЕНОЮ ВIДПОВIДАЛЬНIСТЮ "ТАЙЛОН"</t>
  </si>
  <si>
    <t>33564306</t>
  </si>
  <si>
    <t>ПРИВАТНЕ АКЦIОНЕРНЕ ТОВАРИСТВО "СIЛЬПО РIТЕЙЛ"</t>
  </si>
  <si>
    <t>33870708</t>
  </si>
  <si>
    <t>Товариство з обмеженою вiдповiдальнiстю "Пiвденний  магiстр"</t>
  </si>
  <si>
    <t>33895984</t>
  </si>
  <si>
    <t>ТОВАРИСТВО З ОБМЕЖЕНОЮ ВIДПОВIДАЛЬНIСТЮ "ТОРГIВЕЛЬНИЙ ДIМ "СIНЕС"</t>
  </si>
  <si>
    <t>33896239</t>
  </si>
  <si>
    <t>ТОВАРИСТВО З ОБМЕЖЕНОЮ ВIДПОВIДАЛЬНIСТЮ "СОНЯЧНИЙ-ЖЄК"</t>
  </si>
  <si>
    <t>34233996</t>
  </si>
  <si>
    <t>ТОВАРИСТВО З ОБМЕЖЕНОЮ ВIДПОВIДАЛЬНIСТЮ "АРМАТОРИ-28"</t>
  </si>
  <si>
    <t>34437748</t>
  </si>
  <si>
    <t>ПРИВАТНЕ ПIДПРИЄМСТВО "МИКОЛАЇВСЬКА КЛIНIКА МЕДIКОМ"</t>
  </si>
  <si>
    <t>34437755</t>
  </si>
  <si>
    <t>КОМУНАЛЬНЕ ПIДПРИЄМСТВО "СПЕЦIАЛIЗОВАНЕ КОМУНАЛЬНЕ ПIДПРИЄМСТВО "ГУРТОЖИТОК"</t>
  </si>
  <si>
    <t>ТОВАРИСТВО З ОБМЕЖЕНОЮ ВIДПОВIДАЛЬНIСТЮ "МЕД-СЕРВIС ЮГ"</t>
  </si>
  <si>
    <t>КОМУНАЛЬНЕ ПIДПРИЄМСТВО "ДИРЕКЦIЯ ЄДИНОГО ЗАМОВНИКА "ПIЛОТ"</t>
  </si>
  <si>
    <t>ТОВАРИСТВО З ОБМЕЖЕНОЮ ВIДПОВIДАЛЬНIСТЮ "БIНОМ СТ"</t>
  </si>
  <si>
    <t>34597788</t>
  </si>
  <si>
    <t>КОМУНАЛЬНЕ ПIДПРИЄМСТВО "ДИРЕКЦIЯ ЄДИНОГО ЗАМОВНИКА "ОКЕАН"</t>
  </si>
  <si>
    <t>ТОВАРИСТВО З ОБМЕЖЕНОЮ ВIДПОВIДАЛЬНIСТЮ "МИКОЛАЇВПОБУТСЕРВIС"</t>
  </si>
  <si>
    <t>34607502</t>
  </si>
  <si>
    <t>ЖИТЛОВО-КОМУНАЛЬНЕ ПIДПРИЄМСТВО МИКОЛАЇВСЬКОЇ МIСЬКОЇ РАДИ "ПРИБУЖЖЯ"</t>
  </si>
  <si>
    <t>БУДИНКОВИЙ КОМIТЕТ САМООРГАНIЗАЦIЇ НАСЕЛЕННЯ "ЛЕГЕНДА"</t>
  </si>
  <si>
    <t>ТОВАРИСТВО З ОБМЕЖЕНОЮ ВIДПОВIДАЛЬНIСТЮ "ЛIСКИ-М"</t>
  </si>
  <si>
    <t>ТОВАРИСТВО З ОБМЕЖЕНОЮ ВIДПОВIДАЛЬНIСТЮ"БIЗНЕС IНВЕСТ ГРУПП"</t>
  </si>
  <si>
    <t>35177000</t>
  </si>
  <si>
    <t>ПОВНЕ ТОВАРИСТВО "ЛОМБАРД "ГРОШI ТУТ"ЗА УЧАСТЮ ТОВ"ТРЕЙД СВIТ ГРУП",ТОВ"ЦЕНТР РОЗВИТКУ РИНКIВ ФIНАНСОВИХ ПОСЛУГ"</t>
  </si>
  <si>
    <t>ТОВАРИСТВО З ОБМЕЖЕНОЮ ВIДПОВIДАЛЬНIСТЮ "ФАЛБI-МИКОЛАЇВ"</t>
  </si>
  <si>
    <t>35938474</t>
  </si>
  <si>
    <t>ТОВАРИСТВО З ОБМЕЖЕНОЮ ВIДПОВIДАЛЬНIСТЮ "СМАРТЛАБ"</t>
  </si>
  <si>
    <t>36552995</t>
  </si>
  <si>
    <t>ТОВАРИСТВО З ОБМЕЖЕНОЮ ВIДПОВIДАЛЬНIСТЮ "ЮНIКФАРМ-Н"</t>
  </si>
  <si>
    <t>36579163</t>
  </si>
  <si>
    <t>ТОВАРИСТВО З ОБМЕЖЕНОЮ ВIДПОВIДАЛЬНIСТЮ "ПРИМЮСТ"</t>
  </si>
  <si>
    <t>36813527</t>
  </si>
  <si>
    <t>ОБ'ЄДНАННЯ СПIВВЛАСНИКIВ БАГАТОКВАРТИРНОГО БУДИНКУ "АВРОРА-Н"</t>
  </si>
  <si>
    <t>ПРИВАТНЕ ПIДПРИЄМСТВО "МЕРЕЖА АПТЕК МЕДПРЕПАРАТИ"</t>
  </si>
  <si>
    <t>37048907</t>
  </si>
  <si>
    <t>ТОВАРИСТВО З ОБМЕЖЕНОЮ ВIДПОВIДАЛЬНIСТЮ "ТРИЛАЙТ"</t>
  </si>
  <si>
    <t>ТОВАРИСТВО З ОБМЕЖЕНОЮ ВIДПОВIДАЛЬНIСТЮ "НIКОФАРМ"</t>
  </si>
  <si>
    <t>37436417</t>
  </si>
  <si>
    <t>ОБ'ЄДНАННЯ СПIВВЛАСНИКIВ БАГАТОКВАРТИРНОГО БУДИНКУ "КОСМОНАВТIВ-132В"</t>
  </si>
  <si>
    <t>ТОВАРИСТВО З ОБМЕЖЕНОЮ ВIДПОВIДАЛЬНIСТЮ "ДОВНИК-БIЗНЕС"</t>
  </si>
  <si>
    <t>Товариство з обмеженою вiдповiдальнiстю"Енергокомфорт Плюс"</t>
  </si>
  <si>
    <t>38622257</t>
  </si>
  <si>
    <t>ТОВАРИСТВО З ОБМЕЖЕНОЮ ВIДПОВIДАЛЬНIСТЮ "СОЛЯНI"</t>
  </si>
  <si>
    <t>38790177</t>
  </si>
  <si>
    <t>ТОВАРИСТВО З ОБМЕЖЕНОЮ ВIДПОВIДАЛЬНIСТЮ "ЦИКЛОМЕН"</t>
  </si>
  <si>
    <t>ТОВАРИСТВО З ОБМЕЖЕНОЮ ВIДПОВIДАЛЬНIСТЮ "ЛIГАР"</t>
  </si>
  <si>
    <t>38971650</t>
  </si>
  <si>
    <t>ТОВАРИСТВО З ОБМЕЖЕНОЮ ВIДПОВIДАЛЬНIСТЮ "ТIРЕННА"</t>
  </si>
  <si>
    <t>39024254</t>
  </si>
  <si>
    <t>ПУБЛIЧНЕ АКЦIОНЕРНЕ ТОВАРИСТВО "ВЕКТОР БАНК"</t>
  </si>
  <si>
    <t>39037656</t>
  </si>
  <si>
    <t>ТОВАРИСТВО З ОБМЕЖЕНОЮ ВIДПОВIДАЛЬНIСТЮ "ЮНIКФАРМ-М"</t>
  </si>
  <si>
    <t>39327245</t>
  </si>
  <si>
    <t>ТОВАРИСТВО З ОБМЕЖЕНОЮ ВIДПОВIДАЛЬНIСТЮ "АЛАНД-ПЛЮС"</t>
  </si>
  <si>
    <t>39583413</t>
  </si>
  <si>
    <t>ТОВАРИСТВО З ОБМЕЖЕНОЮ ВIДПОВIДАЛЬНIСТЮ "СОКОЛЯ"</t>
  </si>
  <si>
    <t>39772583</t>
  </si>
  <si>
    <t>ТОВАРИСТВО З ОБМЕЖЕНОЮ ВIДПОВIДАЛЬНIСТЮ "АЛАНТIКО"</t>
  </si>
  <si>
    <t>39820034</t>
  </si>
  <si>
    <t>ТОВАРИСТВО З ОБМЕЖЕНОЮ ВIДПОВIДАЛЬНIСТЮ "ЦЕНТРЛIФТ"</t>
  </si>
  <si>
    <t>39904132</t>
  </si>
  <si>
    <t>ТОВАРИСТВО З ОБМЕЖЕНОЮ ВIДПОВIДАЛЬНIСТЮ "ПРОЕКТНО-IНВЕСТИЦIЙНА КОМПАНIЯ "КIПЕР"</t>
  </si>
  <si>
    <t>39916894</t>
  </si>
  <si>
    <t>АКЦIОНЕРНЕ ТОВАРИСТВО "УКРАЇНСЬКА ЗАЛIЗНИЦЯ"/ФIЛIЯ"ВОКЗАЛЬНАКОМПАНIЯ"/ВОКЗАЛ СТАНЦIЇ ОДЕСА-ГОЛОВНА</t>
  </si>
  <si>
    <t>УПРАВЛIННЯ ПОЛIЦIЇ ОХОРОНИ В МИКОЛАЇВСЬКIЙ ОБЛАСТI</t>
  </si>
  <si>
    <t>ТОВАРИСТВО З ОБМЕЖЕНОЮ ВIДПОВIДАЛЬНIСТЮ "ПРОФТУРКИЇВ"</t>
  </si>
  <si>
    <t>ТОВАРИСТВО З ОБМЕЖЕНОЮ ВIДПОВIДАЛЬНIСТЮ "ЮГ ТЕХ СЕРВИС"</t>
  </si>
  <si>
    <t>40236523</t>
  </si>
  <si>
    <t>ОБ`ЭДНАННЯ СПIВВЛАСНИКIВ БАГАТОКВАРТИРНОГО БУДИНКУ "КОСМОНАВТIВ 138 "Б"</t>
  </si>
  <si>
    <t>40462725</t>
  </si>
  <si>
    <t>ОБ'ЄДНАННЯ СПIВВЛАСНИКIВ  БАГАТОКВАРТИРНОГО БУДИНКУ "САМIТ"</t>
  </si>
  <si>
    <t>40534254</t>
  </si>
  <si>
    <t>ГРОМАДСЬКА ОРГАНIЗАЦIЯ "ДIЄВА СИЛА"</t>
  </si>
  <si>
    <t>40959831</t>
  </si>
  <si>
    <t>42415247</t>
  </si>
  <si>
    <t>КОМУНАЛЬНЕ ПIДПРИЄМСТВО МИКОЛАЇВСЬКОЇ МIСЬКОЇ РАДИ "МИКОЛАЇВПАСТРАНС"</t>
  </si>
  <si>
    <t>ТОВАРИСТВО З ОБМЕЖЕНОЮ ВIДПОВIДАЛЬНIСТЮ УК "КОРАБЕЛЬНИЙ"</t>
  </si>
  <si>
    <t>42679676</t>
  </si>
  <si>
    <t>ТОВАРИСТВО З ОБМЕЖЕНОЮ ВIДПОВIДАЛЬНIСТЮ "НПВ IНВЕСТИЦIЇ"</t>
  </si>
  <si>
    <t>42929149</t>
  </si>
  <si>
    <t>ТОВАРИСТВО З ОБМЕЖЕНОЮ ВIДПОВIДАЛЬНIСТЮ "ТРЕЙД КОМ'ЮНIКЕЙШН"</t>
  </si>
  <si>
    <t>43095953</t>
  </si>
  <si>
    <t>КОМУНАЛЬНЕ НЕКОМЕРЦIЙНЕ ПIДПРИЄМСТВО"МИКОЛАЇВСЬКИЙ ОБЛАСНИЙ ЦЕНТР ЛIКУВАННЯ IНФЕКЦIЙНИХ ХВОРОБ"МИКОЛАЇВСЬКОЇ ОБЛАСНОЇ РАДИ</t>
  </si>
  <si>
    <t xml:space="preserve"> 43443474</t>
  </si>
  <si>
    <t>ПРОМТЕХРЕСУРС-ЦЕНТР ТзОВ</t>
  </si>
  <si>
    <t>34479856</t>
  </si>
  <si>
    <t>Фактор-Нафтогаз, ТОВ</t>
  </si>
  <si>
    <t>АВ метал груп ТОВ</t>
  </si>
  <si>
    <t>Автопромсервiс-запчастина, ПП</t>
  </si>
  <si>
    <t>34319439</t>
  </si>
  <si>
    <t>БЕТОНТОРГ ТОВАРИСТВО З ОБМЕЖЕНОЮ ВIДПОВIДАЛЬНIСТЮ</t>
  </si>
  <si>
    <t>40452381</t>
  </si>
  <si>
    <t>ЕЛЕКТРОКОНТРОЛЬ, ТОВ</t>
  </si>
  <si>
    <t>36919159</t>
  </si>
  <si>
    <t>Голд Форбіс"ПП</t>
  </si>
  <si>
    <t>38446761</t>
  </si>
  <si>
    <t>Епiцентр К, ТОВ</t>
  </si>
  <si>
    <t>ІНСТРУМЕНТ МАХ ТОВ</t>
  </si>
  <si>
    <t>39336155</t>
  </si>
  <si>
    <t>МЕРЕЖА МАГАЗИНІВ ДНІПРО-М ТОВ</t>
  </si>
  <si>
    <t>41609173</t>
  </si>
  <si>
    <t>Миколаївська дирекція  АТ "УКРПОШТА"</t>
  </si>
  <si>
    <t>Миколаїв-вугілля ТзОВ</t>
  </si>
  <si>
    <t>37991922</t>
  </si>
  <si>
    <t>02467676</t>
  </si>
  <si>
    <t>Миколаївська регіональна філія АТ "УГМК"</t>
  </si>
  <si>
    <t>35725765</t>
  </si>
  <si>
    <t>Миколаївський завод залiзобетонних виробiв Товариство з обмеженою відповідальністю</t>
  </si>
  <si>
    <t>Надiйна допомога ТзОВ</t>
  </si>
  <si>
    <t>36384211</t>
  </si>
  <si>
    <t>НОВОМОСКОВСЬКИЙ ЗАВОД ЗАЛІЗОБЕТОННИХ ВИРОБІВ 17 ТОВ</t>
  </si>
  <si>
    <t>41191248</t>
  </si>
  <si>
    <t>Новострой-люкс, ТОВ</t>
  </si>
  <si>
    <t>ПП "САБ-ТЕХПОСТАЧ"</t>
  </si>
  <si>
    <t>42280034</t>
  </si>
  <si>
    <t>Практiкер Україна, ТОВ</t>
  </si>
  <si>
    <t>33938302</t>
  </si>
  <si>
    <t>ПРОМIНВЕСТРЕСУРС-ГРУП ТОВ</t>
  </si>
  <si>
    <t>36911977</t>
  </si>
  <si>
    <t>ПТКП "Стальспецснаб"</t>
  </si>
  <si>
    <t>25329037</t>
  </si>
  <si>
    <t>Светолюкс - Николаев Приватне підприємство</t>
  </si>
  <si>
    <t>СПЕЦМОНТАЖ-М, ПП</t>
  </si>
  <si>
    <t>37279504</t>
  </si>
  <si>
    <t>Стальтіма ПП</t>
  </si>
  <si>
    <t>36727077</t>
  </si>
  <si>
    <t>Теплосвiт, ТОВ</t>
  </si>
  <si>
    <t>30976316</t>
  </si>
  <si>
    <t>Тинас, ТОВ</t>
  </si>
  <si>
    <t>21619092</t>
  </si>
  <si>
    <t>Техснабжение, ПП</t>
  </si>
  <si>
    <t>ТОВ 'МЕТАЛМАШІНВЕСТ'</t>
  </si>
  <si>
    <t>41309602</t>
  </si>
  <si>
    <t>УКРІНСТАЛ МИКОЛАЇВ ТОВ</t>
  </si>
  <si>
    <t>42740609</t>
  </si>
  <si>
    <t>Чорноморська сiльська рада</t>
  </si>
  <si>
    <t>04377184</t>
  </si>
  <si>
    <t>Югтехэлектро ПВКП</t>
  </si>
  <si>
    <t>24061555</t>
  </si>
  <si>
    <t>НАК "Нафтогаз України" АТ</t>
  </si>
  <si>
    <t>20077720</t>
  </si>
  <si>
    <t>Микол.Облуправління Ощадбанку</t>
  </si>
  <si>
    <t>Миколаєвський навчально-курс. Комбiнат</t>
  </si>
  <si>
    <t>03363329</t>
  </si>
  <si>
    <t>АРЗ СП ТУ МНС Украєни в Микол.обл.</t>
  </si>
  <si>
    <t>38169500</t>
  </si>
  <si>
    <t>Аксiома ЮА ТзОВ</t>
  </si>
  <si>
    <t>38189841</t>
  </si>
  <si>
    <t>ГОЛОВНЕ УПРАВЛІННЯ НАЦІОНАЛЬНОЇ ПОЛІЦІЇ В МИКОЛАЇВСЬКІЙ ОБЛАСТІ</t>
  </si>
  <si>
    <t>Ізодром ТОВ</t>
  </si>
  <si>
    <t>21591608</t>
  </si>
  <si>
    <t>Консал-Трейд 16 ТОВ</t>
  </si>
  <si>
    <t>39505686</t>
  </si>
  <si>
    <t>КСД -Николаев ТОВ</t>
  </si>
  <si>
    <t>32655785</t>
  </si>
  <si>
    <t>МИКОЛАЇВКОМУНТРАНС КП</t>
  </si>
  <si>
    <t>Миколаївобленерго ПАТфiлiя Очакiв.р-н</t>
  </si>
  <si>
    <t>25375267</t>
  </si>
  <si>
    <t>Миколаївська дирекція АТ "Укрпошта"</t>
  </si>
  <si>
    <t>Миколаївський науково-виробничий центр стандартизації, метрології та сертифікації ДП</t>
  </si>
  <si>
    <t>МУЛИНЕКС ТОВ</t>
  </si>
  <si>
    <t>НIКАДОР ТОВ</t>
  </si>
  <si>
    <t>42758694</t>
  </si>
  <si>
    <t>Нiчний експрес, ПП</t>
  </si>
  <si>
    <t>Нова пошта  ТОВ</t>
  </si>
  <si>
    <t>Океан-Сервис, ПО ООО</t>
  </si>
  <si>
    <t>33311109</t>
  </si>
  <si>
    <t>РЕГІОНАЛЬНИЙ СЕРВІСНИЙ ЦЕНТР ГСЦ МВС В МИКОЛАЇВСЬКІЙ ОБЛ</t>
  </si>
  <si>
    <t>43617322</t>
  </si>
  <si>
    <t>ТОВАйметер Сервіс</t>
  </si>
  <si>
    <t>34603403</t>
  </si>
  <si>
    <t>Очаків-Авто ТОВ</t>
  </si>
  <si>
    <t>39061558</t>
  </si>
  <si>
    <t>Різо-графіка Фірма ПП</t>
  </si>
  <si>
    <t>24059392</t>
  </si>
  <si>
    <t>Сервiс-Новий, ТОВ</t>
  </si>
  <si>
    <t>36384630</t>
  </si>
  <si>
    <t>ТРЕЙД МИКОЛАЇВ ТОВ</t>
  </si>
  <si>
    <t>ЭКО Проект Сервис, ООО</t>
  </si>
  <si>
    <t>36535660</t>
  </si>
  <si>
    <t>ДИКИЙ САД  Приватне  Підприємство</t>
  </si>
  <si>
    <t>Інтернаціональні телекомунікації ТзОВ</t>
  </si>
  <si>
    <t xml:space="preserve">Київстар ПрАТ </t>
  </si>
  <si>
    <t>ПрАТ "ВФ Україна "</t>
  </si>
  <si>
    <t>Укртелеком МФ  ПАТ</t>
  </si>
  <si>
    <t>Фарлеп-Iнвест ПрАТ Південна філія</t>
  </si>
  <si>
    <t>34729072</t>
  </si>
  <si>
    <t>Миколаївгаз АТ "ОПЕРАТОР ГАЗОРОЗПОДІЛЬНОЇ СИСТЕМИ"</t>
  </si>
  <si>
    <t>ПрАТ "МИКОЛАЇВСЬКА ТЕПЛОЕЛЕКТРОЦЕНТРАЛЬ"</t>
  </si>
  <si>
    <t>Товариство з обмеженою відповідальністю "Миколаївський обласний інжиніринговий центр"</t>
  </si>
  <si>
    <t>35989251</t>
  </si>
  <si>
    <t>Розрахунки за претензіями</t>
  </si>
  <si>
    <t>лікарняні за рахунок коштів Фонду соціального страхування</t>
  </si>
  <si>
    <t>Єдиний соціальний внесок</t>
  </si>
  <si>
    <t>КОМУНАЛЬНЕ ПIДПРИЄМСТВО "ТЕПЛОЕНЕРГОСЕРВIС"</t>
  </si>
  <si>
    <t>32459859</t>
  </si>
  <si>
    <t>Працівники ОКП утримання із з/пл за переліміт телефоного зв'язку</t>
  </si>
  <si>
    <t>Управління ДВС  головного територіального управління юстиції у Мик.обл.</t>
  </si>
  <si>
    <t>34889877</t>
  </si>
  <si>
    <t>ЦЕНТР ЗАХИСТУ ТВАРИН. КПММР</t>
  </si>
  <si>
    <t>ГО "МИКОЛАЇВСЬКА ОБЛАСНА ОРГАНІЗАЦІЯ ФІЗКУЛЬТУРНО-СПОРТИВНОГО ТОВАРИСТВА "ДИНАМО" УКРАЇНИ"</t>
  </si>
  <si>
    <t>Управління житлово-комунального господарства  Миколаївської обласної  державної адміністрації</t>
  </si>
  <si>
    <t>03365676</t>
  </si>
  <si>
    <t>ТОВ "ЮГ ТЕХ СЕРВИС"</t>
  </si>
  <si>
    <t>ТОВ"Снабсудосервіс"</t>
  </si>
  <si>
    <t>31848251</t>
  </si>
  <si>
    <t>ЮГМЕТЛОГИСТИК ТОВ</t>
  </si>
  <si>
    <t>43259894</t>
  </si>
  <si>
    <t>ППО ОКП Миколаївоблтеплоенерго</t>
  </si>
  <si>
    <t>25990794</t>
  </si>
  <si>
    <t>ПП "ЖАДОР"</t>
  </si>
  <si>
    <t>31627641</t>
  </si>
  <si>
    <t xml:space="preserve">ТОВ "Промснаб-Миколаїв" </t>
  </si>
  <si>
    <t>33084721</t>
  </si>
  <si>
    <t>Департамент ЖКГ Миколаївської Ради</t>
  </si>
  <si>
    <t>Модуль-Миколаїв БК</t>
  </si>
  <si>
    <t>ТриМоб ТОВ</t>
  </si>
  <si>
    <t>37815221</t>
  </si>
  <si>
    <t>Розрахунки з робочими та  службовцями за іншими операціями</t>
  </si>
  <si>
    <t>Розрахунки по відшкодуванню завданих збитків</t>
  </si>
  <si>
    <t>АКЦIОНЕРНЕ ТОВАРИСТВО "ДЕРЖАВНИЙ ОЩАДНИЙ БАНК УКРАЇНИ"     - МОУ АТ "Ощадбанк"</t>
  </si>
  <si>
    <t>АКЦIОНЕРНЕ ТОВАРИСТВО  "ПЕРШИЙ УКРАЇНСЬКИЙ МІЖНАРОДНИЙ БАНК"</t>
  </si>
  <si>
    <t>АКЦIОНЕРНЕ ТОВАРИСТВО   КОМЕРЦIЙНИЙ  БАНК "ПРИВАТБАНК"</t>
  </si>
  <si>
    <t>ТОВАРИСТВО З ОБМЕЖЕНОЮ ВІДПОВІДАЛЬНІСТЮ "ЕНС"</t>
  </si>
  <si>
    <t>ТОВАРИСТВО З ОБМЕЖЕНОЮ ВІДПОВІДАЛЬНІСТЮ "ТОРГОВИЙ ДІМ "СІНЕС"</t>
  </si>
  <si>
    <t>ТОВАРИСТВО З ОБМЕЖЕНОЮ ВІДПОВІДАЛЬНІСТЮ "АТБ-МАРКЕТ"</t>
  </si>
  <si>
    <t>ПУБЛIЧНЕ АКЦIОНЕРНЕ ТОВАРИСТВО  "ФІНБАНК"</t>
  </si>
  <si>
    <t>20041917</t>
  </si>
  <si>
    <t>ПУБЛIЧНЕ АКЦIОНЕРНЕ ТОВАРИСТВО  "ФІДОБАНК"</t>
  </si>
  <si>
    <t>14351016</t>
  </si>
  <si>
    <t>ПУБЛIЧНЕ АКЦIОНЕРНЕ ТОВАРИСТВО АКЦIОНЕРНИЙ КОМЕРЦIЙНИЙ "ПРОМИСЛОВО-IНВЕСТИЦIЙНИЙ БАНК"</t>
  </si>
  <si>
    <t>00039002</t>
  </si>
  <si>
    <t>МИКОЛАЇВСЬКА ЗАГАЛЬНООСВІТНЯ ЩКОЛА І-ІІІ СТУПЕНІВ №11 ММР</t>
  </si>
  <si>
    <t>24780273</t>
  </si>
  <si>
    <t>МИКОЛАЇВСЬКИЙ МІСЬКИЙ ПАЛАЦ КУЛЬТУРИ ТА УРОЧИСТИХ ПОДІЙ</t>
  </si>
  <si>
    <t>39137878</t>
  </si>
  <si>
    <t>ГРОМАДСЬКА ОРГАНІЗАЦІЯ "МИКОЛАЇВСЬКИЙ МІСЬКИЙ ФІЗКУЛЬТУРНО-ОЗДОРОВЧИЙ КЛУБ ІНВАЛІДІВ "ВІКТОРІЯ"</t>
  </si>
  <si>
    <t>23041728</t>
  </si>
  <si>
    <t>УПРАВЛIННЯ У СПРАВАХ ФIЗИЧНОЇ КУЛЬТУРИ I СПОРТУ  МИКОЛАЇВСЬКОЇ МIСЬКОЇ РАДИ</t>
  </si>
  <si>
    <t>МИКОЛАЇВСЬКА ОБЛАСНА IНФЕКЦIЙНА ЛIКАРНЯ МИКОЛАЇВСЬКОЇ ОБЛАСНОЇ РАДИ</t>
  </si>
  <si>
    <t>05483109</t>
  </si>
  <si>
    <t>КОМУНАЛЬНЕ НЕКОМЕРЦIЙНЕ ПIДПРИЄМСТВО ОБЛАСНА ОФТАЛЬМОЛОГIЧНАЛIКАРНЯ МИКОЛАЇВСЬКОЇ ОБЛАСНОЇ РАДИ</t>
  </si>
  <si>
    <t>05483291</t>
  </si>
  <si>
    <t>МИКОЛАїВСЬКИЙ РЕГIОНАЛЬНИЙ ЦЕНТР З ФIЗИЧНОЇ КУЛЬТУРИ I СПОРТУ IНВАЛIДIВ "IНВАСПОРТ"</t>
  </si>
  <si>
    <t>19295587</t>
  </si>
  <si>
    <t>ТОВАРИСТВО З ОБМЕЖЕНОЮ ВІДПОВІДАЛЬНІСТЮ "СМАРТЛАБ"</t>
  </si>
  <si>
    <t>ПРИВАТНЕ ПIДПРИЕМСТВО "МЕДИЦИНА ДЛЯ ВАС"</t>
  </si>
  <si>
    <t>ОБСЛУГОВУЮЧИЙ АВТОГАРАЖНИЙ КООПЕРАТИВ   "СОНЯЧНИЙ"</t>
  </si>
  <si>
    <t>ОБСЛУГОВУЮЧИЙ АВТОГАРАЖНИЙ КООПЕРАТИВ ПО БУДIВНИЦТВУ ТА     ЕКСПЛУАТАЦIЇ КОЛЕКТИВНИХ ГАРАЖIВ "ГЛИНОЗЕМНИЙ"</t>
  </si>
  <si>
    <t>20882580</t>
  </si>
  <si>
    <t>ЖИТЛОВО-БУДІВЕЛЬНИЙ КООПЕРАТИВ "ДОБРОБУТ"</t>
  </si>
  <si>
    <t>23405691</t>
  </si>
  <si>
    <t>НЕЗАЛЕЖНА ПОМIСНА ЦЕРКВА ЄВАНГЕЛЬСЬКИХ ХРИСТИЯН"НОВЕ ПОКОЛIННЯ"</t>
  </si>
  <si>
    <t>240055862</t>
  </si>
  <si>
    <t>АБОНЕНТСЬКI ВIДДIЛИ М.МИКОЛАїВА, Миколаївської області</t>
  </si>
  <si>
    <t>5 ДЕРЖАВНА ПОЖЕЖНО-РЯТУВАЛЬНА ЧАСТИНА ГОЛОВНОГО УПРАВЛІННЯ  ДСНС В Мик.обл.</t>
  </si>
  <si>
    <t>38395780</t>
  </si>
  <si>
    <t>Територiальне управлiння державної судової адмiнiстрацiї    України в Миколаївськiй областi</t>
  </si>
  <si>
    <t>26299835</t>
  </si>
  <si>
    <t>КОМУНАЛЬНЕ ПIДПРИЄМСТВО ВІТОВСЬКОЇ РАЙОННОЇ РАДИ "КОМФОРТ"</t>
  </si>
  <si>
    <t>ЦЕНТРАЛЬНА  МIСЬКА  БIБЛIОТЕКА  ДЛЯ  ДIТЕЙ IМ.  Ш.КОБЕРА I  В.ХОМЕНКО</t>
  </si>
  <si>
    <t>30283755</t>
  </si>
  <si>
    <t>КОМУНАЛЬНА УСТАНОВА "ЦЕНТРАЛЬНИЙ МIСЬКИЙ СТАДIОН"</t>
  </si>
  <si>
    <t>32004142</t>
  </si>
  <si>
    <t>ТОВАРИСТВО З ОБМЕЖЕНОЮ ВІДПОВІДАЛЬНІСТЮ "НІКОФАРМ"</t>
  </si>
  <si>
    <t>ТОВАРИСТВО З ОБМЕЖЕНОЮ ВІДПОВІДАЛЬНІСТЮ "МЕДИЦИНА ДЛЯ ВАС - СЕРВIС"</t>
  </si>
  <si>
    <t>32612568</t>
  </si>
  <si>
    <t>ПУБЛIЧНЕ АКЦIОНЕРНЕ ТОВАРИСТВО "ДЕЛЬТА БАНК"</t>
  </si>
  <si>
    <t>34047020</t>
  </si>
  <si>
    <t>НАЦІОНАЛЬНИЙ УНІВЕРСИТЕТ "ОДЕСЬКА ЮРИДИЧНА АКАДЕМІЯ"</t>
  </si>
  <si>
    <t>20933314</t>
  </si>
  <si>
    <t>УПРАВЛIННЯ ДЕРЖАВНОї МIГРАЦIЙНОї СЛУЖБИ УКРАїНИ В МИКОЛАїВСЬКIЙ ОБЛАСТI</t>
  </si>
  <si>
    <t>37844163</t>
  </si>
  <si>
    <t>ГОЛОВНЕ УПРАВЛIННЯ НАЦIОНАЛЬНОЇ ПОЛIЦIЇ В МИКОЛАЇВСЬКIЙ ОБЛАСТI</t>
  </si>
  <si>
    <t>ГОЛОВНЕ УПРАВЛIННЯ ДЕРЖПРОДСПОЖИВСЛУЖБИ В МИКОЛАЇВСЬКIЙ     ОБЛАСТI</t>
  </si>
  <si>
    <t>40327023</t>
  </si>
  <si>
    <t>ПIВДЕННЕ МIЖРЕГIОНАЛЬНЕ УПРАВЛIННЯ З ПИТАНЬ ВИКОНАННЯ КРИМIНАЛЬНИХ ПОКАРАНЬ ТА ПРОБАЦIЇ МIНIСТЕРСТВА ЮСТИЦIЇ</t>
  </si>
  <si>
    <t>40867311</t>
  </si>
  <si>
    <t>УПРАВЛIННЯ ВИКОНАВЧОЇ ДИРЕКЦIЇ ФОНДУ СОЦIАЛЬНОГО СТРАХУВАННЯ УКРАЇНИ В МИКОЛАЇВСЬКIЙ ОБЛАСТI</t>
  </si>
  <si>
    <t>41318030</t>
  </si>
  <si>
    <t>АДАМС УКРАЇНА ТОВ</t>
  </si>
  <si>
    <t>41992010</t>
  </si>
  <si>
    <t>ВУГІЛЛЯ-МИКОЛАЇВ ТОВ</t>
  </si>
  <si>
    <t>Кворум-Нафта, ООО</t>
  </si>
  <si>
    <t>ТзОВ "АКТИВГАЗ ЮГ"</t>
  </si>
  <si>
    <t>39385045</t>
  </si>
  <si>
    <t>36441934</t>
  </si>
  <si>
    <t>Арсенал ТОВ ВКП</t>
  </si>
  <si>
    <t>Астра-Лайф, ПП</t>
  </si>
  <si>
    <t>35513211</t>
  </si>
  <si>
    <t>Буммакс, ПП</t>
  </si>
  <si>
    <t>ЕВРОТЕХСЕРВИС ТзОВ</t>
  </si>
  <si>
    <t>36486210</t>
  </si>
  <si>
    <t>Інвар ТзОВ МП</t>
  </si>
  <si>
    <t>13852785</t>
  </si>
  <si>
    <t>ІНТЕРЛЄГІС ПП</t>
  </si>
  <si>
    <t>32189280</t>
  </si>
  <si>
    <t>КАН-СТАЙЛ ТОВ</t>
  </si>
  <si>
    <t>42456429</t>
  </si>
  <si>
    <t>Корпорація "Енергоресурс-Інвест"</t>
  </si>
  <si>
    <t>30336890</t>
  </si>
  <si>
    <t>ПП "МАІС"</t>
  </si>
  <si>
    <t>13856636</t>
  </si>
  <si>
    <t>ПП "Праймпостачсервіс"</t>
  </si>
  <si>
    <t>35568742</t>
  </si>
  <si>
    <t>ПП"Консал Трейд"</t>
  </si>
  <si>
    <t>36317496</t>
  </si>
  <si>
    <t>ТзОВ "Сквід"</t>
  </si>
  <si>
    <t>22437482</t>
  </si>
  <si>
    <t>Товариство з обмеженою відповідальністю "АЛЬЯНС"</t>
  </si>
  <si>
    <t>21877138</t>
  </si>
  <si>
    <t>Центр Будiвельних матерiалiв ТОВ</t>
  </si>
  <si>
    <t>34511213</t>
  </si>
  <si>
    <t>ЮГ-УГОЛЬ ТзОВ</t>
  </si>
  <si>
    <t>ВКФ ДКФ, ТОВ</t>
  </si>
  <si>
    <t>23401569</t>
  </si>
  <si>
    <t>ТОВ "ТК Миколаївоблпаливо"</t>
  </si>
  <si>
    <t>41105515</t>
  </si>
  <si>
    <t>Океан ПАТ Миколаївський суднобудівний завод</t>
  </si>
  <si>
    <t xml:space="preserve">14307653
</t>
  </si>
  <si>
    <t>Товариство з обмеженою вiдповiдальнiстю "Кредо-Океан"</t>
  </si>
  <si>
    <t>31946696</t>
  </si>
  <si>
    <t>УПРАВЛIННЯ ОСВIТИ МИКОЛАЇВСЬКОЇ МIСЬКОЇ РАДИ,</t>
  </si>
  <si>
    <t>НІКТЕПЛОПОСТАЧ Товариство з обмеженої відповідальністю</t>
  </si>
  <si>
    <t>41471672</t>
  </si>
  <si>
    <t>Дирекцiя єдин.замовника Океан, КП</t>
  </si>
  <si>
    <t>КОМУНАЛЬНЕ ПIДПРИЄМСТВО "ОЧАКIВСЬКИЙ КОМБIНАТ КОМУНАЛЬНИХ ПОСЛУГ"</t>
  </si>
  <si>
    <t>37929126</t>
  </si>
  <si>
    <t>АВТОГРАНД МИКОЛАЇВ ТОВ</t>
  </si>
  <si>
    <t>Автосвіт Миколаїв Торговий дім ТзОВ</t>
  </si>
  <si>
    <t>36317648</t>
  </si>
  <si>
    <t>АРГО АСП ТОВАРИСТВО З ОБМЕЖЕНОЮ ВIДПОВIДАЛЬНIСТЮ</t>
  </si>
  <si>
    <t>41311826</t>
  </si>
  <si>
    <t>Адвокатське бюро "Костенко Сергія"</t>
  </si>
  <si>
    <t>42091535</t>
  </si>
  <si>
    <t>Арт-Ассана Товариство з обмеженою відповідальністю</t>
  </si>
  <si>
    <t>Аудиторська фірма Спільна справа Приватне підприємство</t>
  </si>
  <si>
    <t>32366340</t>
  </si>
  <si>
    <t>БЕНІШ ДЖІ ПІ ЕС Товариство з обмеженою відповідальністю</t>
  </si>
  <si>
    <t>40926020</t>
  </si>
  <si>
    <t>ВИМПЕЛ ЮГ  Приватне підприємство</t>
  </si>
  <si>
    <t>38622985</t>
  </si>
  <si>
    <t>Відеокомпроект ПП</t>
  </si>
  <si>
    <t>36579708</t>
  </si>
  <si>
    <t>ЕКСПРЕС АВТО ТОВ</t>
  </si>
  <si>
    <t>31946015</t>
  </si>
  <si>
    <t>ДЖИ-АВТО ТОВ</t>
  </si>
  <si>
    <t>42964324</t>
  </si>
  <si>
    <t>КВАРЦ  Товариство з обмеженою відповідальністю</t>
  </si>
  <si>
    <t>14201831</t>
  </si>
  <si>
    <t>Корунд-Х, ДП</t>
  </si>
  <si>
    <t>23620998</t>
  </si>
  <si>
    <t>ЛЕСЛИДЕР ТОВ</t>
  </si>
  <si>
    <t>39274986</t>
  </si>
  <si>
    <t>ЛОГСЕРВІС ТзОВ</t>
  </si>
  <si>
    <t>39480363</t>
  </si>
  <si>
    <t>Мiський iнформ-розрахунков. центр, ТОВ</t>
  </si>
  <si>
    <t>МЕТЦ ПрАТ</t>
  </si>
  <si>
    <t>Микол.обл.центр з гiдрометеорологiї</t>
  </si>
  <si>
    <t>20916793</t>
  </si>
  <si>
    <t>Миколаївбудмеханiзацiя ТзДВ</t>
  </si>
  <si>
    <t>01273125</t>
  </si>
  <si>
    <t>Миколаївенергомонтаж ТОВ</t>
  </si>
  <si>
    <t>32143314</t>
  </si>
  <si>
    <t>МИКОЛАЇВКОМУНТРАНС КП, ДП</t>
  </si>
  <si>
    <t>36486749</t>
  </si>
  <si>
    <t>Миколаївобленерго ПАТфiлiя  м.Миколаєва</t>
  </si>
  <si>
    <t>Охрана, ТОВ</t>
  </si>
  <si>
    <t>ПАТ "Миколаївобленерго" філія "Південна"</t>
  </si>
  <si>
    <t>ПРОЗОРРО Державне піддприємство</t>
  </si>
  <si>
    <t>02426097</t>
  </si>
  <si>
    <t>Рада-аудит ПП аудит.фірма</t>
  </si>
  <si>
    <t>31221244</t>
  </si>
  <si>
    <t>СЕМПАЛ КО ЛТД ФIРМА , ТОВ</t>
  </si>
  <si>
    <t>19022122</t>
  </si>
  <si>
    <t>Снігурівський РВ УМВС</t>
  </si>
  <si>
    <t>08674376</t>
  </si>
  <si>
    <t>СОФТ ТРЕЙД ЮГ ТОВ</t>
  </si>
  <si>
    <t>42249183</t>
  </si>
  <si>
    <t>СТРАЖ ТОВ</t>
  </si>
  <si>
    <t>31043463</t>
  </si>
  <si>
    <t>Спеціалізоване підприємство Альтус-Про ТОВ</t>
  </si>
  <si>
    <t>СУ-29, МПП</t>
  </si>
  <si>
    <t>13846081</t>
  </si>
  <si>
    <t>ТзОВ" Аналітично-виробничий центр "Укртеплокомуненерго"</t>
  </si>
  <si>
    <t>40433924</t>
  </si>
  <si>
    <t>ТОВ"МК-СТIЛОБАТ"</t>
  </si>
  <si>
    <t>41211452</t>
  </si>
  <si>
    <t>Ізодром, ТОВ</t>
  </si>
  <si>
    <t>ТОВАРИСТВО З ОБМЕЖЕНОЮ ВIДПОВIДАЛЬНIСТЮ "МИКОЛАЇВСЬКЕ КАБЕЛЬНЕ ТЕЛЕБАЧЕННЯ"</t>
  </si>
  <si>
    <t>19302063</t>
  </si>
  <si>
    <t>ТРК САТУРН, ООО</t>
  </si>
  <si>
    <t>20919930</t>
  </si>
  <si>
    <t>ФЕНІКС ЮГ ТОВ</t>
  </si>
  <si>
    <t>КОМУНАЛЬНЕ НЕКОМЕРЦІЙНЕ ПІДПРИЄМСТВО МИКОЛАЇВСЬКОЇ МІСЬКОЇ РАДИ "ПОЛОГОВИЙ БУДИНОК №2"</t>
  </si>
  <si>
    <t>ДК Газ України НАК Нафтогаз України</t>
  </si>
  <si>
    <t>Кредиторська заборгованість підзвітних осіб</t>
  </si>
  <si>
    <t>ТОВ "ТЕПЛОТЕХПРОМ"</t>
  </si>
  <si>
    <t>ТОВ УКР-МЕТ АЛЬЯНС</t>
  </si>
  <si>
    <t>Товариство з обмеженою відповідальністю "Феррум ЛС"</t>
  </si>
  <si>
    <t>УК у м.Миколаїв/Центр.р-н/22080401</t>
  </si>
  <si>
    <t>68510 населен. г.Ник.за отопл.с 01.10.01-30.09.06</t>
  </si>
  <si>
    <t>_СЕКТОР КУЛЬТУРИ МИКОЛАЇВСЬКОЇ РАЙОННОЇ ДЕРЖАВНОЇ АДМIНIСТРАЦIЇЇПомилкові/ нез`ясовані</t>
  </si>
  <si>
    <t>68510 суммы до выяснения</t>
  </si>
  <si>
    <t>ПАТ Альфа-Банк у м. Києві</t>
  </si>
  <si>
    <t>СЛУЖБА У СПРАВАХ ДIТЕЙ МИКОЛАЇВСЬКОЇ ОБЛАСНОЇ ДЕРЖАВНОЇ АДМIНIСТРАЦIЇ</t>
  </si>
  <si>
    <t>23627687</t>
  </si>
  <si>
    <t>Смаровоз Олександр Юрійович</t>
  </si>
  <si>
    <t>Профспілкові внески робітників</t>
  </si>
  <si>
    <t>ДПІ в Ленінськ.р-ні м.Миколаєва</t>
  </si>
  <si>
    <t>Міністерство фінансів України</t>
  </si>
  <si>
    <t>786 275,11</t>
  </si>
  <si>
    <t>Працівники ОКП утримання із з/пл за послуги теплопостачання</t>
  </si>
  <si>
    <t>КП  ММР "Миколаївська ритуальна служба"</t>
  </si>
  <si>
    <t>КВАРТИРНО-ЕКСПЛУАТАЦIЙНИЙ ВIДДIЛ М. МИКОЛАЇВ</t>
  </si>
  <si>
    <t>Заборгованість по виконавчим листам</t>
  </si>
  <si>
    <t>Заборгованість з страхування</t>
  </si>
  <si>
    <t>Забезпечення виплат відпустук</t>
  </si>
  <si>
    <t>Заборгованість із заробітної плати та лікарняних</t>
  </si>
  <si>
    <t>Заборгованість перед бюджетом</t>
  </si>
  <si>
    <t>КП ДЄЗ "Океан"</t>
  </si>
  <si>
    <t xml:space="preserve"> "ОБРІЙ-ДКП"(вода) 00509</t>
  </si>
  <si>
    <t xml:space="preserve"> АТ " Перший Український Міжнародний Банк" 00576</t>
  </si>
  <si>
    <t xml:space="preserve"> АТ "Ощадбанк" эксплуатац. 00308</t>
  </si>
  <si>
    <t xml:space="preserve"> Библиотека для детей 00032</t>
  </si>
  <si>
    <t xml:space="preserve"> Венеция(екс) 00056</t>
  </si>
  <si>
    <t>АМПЛУА</t>
  </si>
  <si>
    <t xml:space="preserve"> Кивит 00035</t>
  </si>
  <si>
    <t xml:space="preserve"> КП ВРР Вітовська районна стоматологічна поліклініка 00646</t>
  </si>
  <si>
    <t xml:space="preserve"> Люната (експ) 00065</t>
  </si>
  <si>
    <t xml:space="preserve"> МД АТ "Укрпошта" 00575</t>
  </si>
  <si>
    <t xml:space="preserve"> МЖК Строитель ОСББ 00624</t>
  </si>
  <si>
    <t xml:space="preserve"> Николаевоблтеплоєнерго( Експ) 00054</t>
  </si>
  <si>
    <t xml:space="preserve"> Николаевское кабельное телевидение (експ) 00191</t>
  </si>
  <si>
    <t xml:space="preserve"> ООО " ТРК Краевид" (експл) 00193</t>
  </si>
  <si>
    <t xml:space="preserve"> Почтампт 00039</t>
  </si>
  <si>
    <t xml:space="preserve"> ПП " ЮЖНОУКРАЇНСЬКА ФАРМАЦЕВТИЧНА КОМПАНІЯ" 00474</t>
  </si>
  <si>
    <t xml:space="preserve"> ПрАТ "  ВФ Україна" (експ) 00150</t>
  </si>
  <si>
    <t xml:space="preserve"> Софронова М.Л.ЧП (експ) 00015</t>
  </si>
  <si>
    <t xml:space="preserve"> ТОВ " ИНГУЛ-СЕРВИС" (експ) 00339</t>
  </si>
  <si>
    <t>ТОВ "Вільхельмсен Шипс Сервіс Юкрейн"</t>
  </si>
  <si>
    <t xml:space="preserve"> ТОВ" Миколаївський глиноземний завод" 00195</t>
  </si>
  <si>
    <t xml:space="preserve"> Укртелеком (пр.Богоявл.325/1 Богоявленський,316)( експ) 00040</t>
  </si>
  <si>
    <t xml:space="preserve"> Укртелеком (ул. О.Ольжича107/1)( експ) 00568</t>
  </si>
  <si>
    <t xml:space="preserve"> Центр соц программ 00004</t>
  </si>
  <si>
    <t>ТОВ "Гаудеамус Плюс"</t>
  </si>
  <si>
    <t>Квартплата</t>
  </si>
  <si>
    <t xml:space="preserve">Інша заборгованість </t>
  </si>
  <si>
    <t xml:space="preserve"> 6636 ТОВ "Миколаївська електропостачальна компанія" 00577</t>
  </si>
  <si>
    <t xml:space="preserve"> 6636"Миколаївобленерго" філія Жов ра-ну (плановое 00478</t>
  </si>
  <si>
    <t xml:space="preserve"> 6636"Миколаївобленерго" філія Жовт.району(пеня) 00328</t>
  </si>
  <si>
    <t xml:space="preserve"> 686 ТОВ "Миколаївська електропостачальна компанія" 00578</t>
  </si>
  <si>
    <t xml:space="preserve"> Адвокатське бюро Євгенія Павловича 00593</t>
  </si>
  <si>
    <t xml:space="preserve"> Администрация Корабельного района 00095</t>
  </si>
  <si>
    <t>Білінг-Інфо</t>
  </si>
  <si>
    <t xml:space="preserve"> Департамент ЖКГ 00110</t>
  </si>
  <si>
    <t xml:space="preserve"> КЖЕП № 20 00005</t>
  </si>
  <si>
    <t xml:space="preserve"> КЖЕП № 24 00602</t>
  </si>
  <si>
    <t xml:space="preserve"> КП Миколаївліфт 00112</t>
  </si>
  <si>
    <t xml:space="preserve"> Миколаївкомунтранс 00192</t>
  </si>
  <si>
    <t>ТОВ ДИА-НИКА</t>
  </si>
  <si>
    <t xml:space="preserve"> ПАТ "Миколаївобленерго" "Південа"повірка лічильників 00492</t>
  </si>
  <si>
    <t xml:space="preserve"> ПАТ "Миколаївобленерго"44/6636( пеня) 00504</t>
  </si>
  <si>
    <t xml:space="preserve"> ПАТ "Миколаївобленерго"686( пеня) 00405</t>
  </si>
  <si>
    <t xml:space="preserve"> Кедр-25  ТОВ 00626</t>
  </si>
  <si>
    <t>"Київстар" ПрАТ</t>
  </si>
  <si>
    <t xml:space="preserve"> ТОВ "Комунавто" 00452</t>
  </si>
  <si>
    <t xml:space="preserve"> ТОВ "СОФТКОМ" 00216</t>
  </si>
  <si>
    <t xml:space="preserve"> ТОВ МП "ИНВАР" 00098</t>
  </si>
  <si>
    <t xml:space="preserve"> ТОВ ОА "Оріон-Юг" 00535</t>
  </si>
  <si>
    <t xml:space="preserve"> Укртелеком (Рибна, 1Б) 00618</t>
  </si>
  <si>
    <t>КП "Миколаївліфт" (по суду 01.02.2019)</t>
  </si>
  <si>
    <t>Чужі кошти 00588</t>
  </si>
  <si>
    <t>Миколаївоблтеплоенерго ОКП (опалення)</t>
  </si>
  <si>
    <t>ТОВ "Алгоритм_Сервіс"</t>
  </si>
  <si>
    <t>ТОВ "Амрон"</t>
  </si>
  <si>
    <t>ТОВ " Епіцентр"</t>
  </si>
  <si>
    <t>ТОВ " Центр сертифікації ключів"</t>
  </si>
  <si>
    <t>ТОВ " СОФТМАРК"</t>
  </si>
  <si>
    <t>АТ "Державна продовольчо-зернова корпорація України</t>
  </si>
  <si>
    <t>КП ММР Капітальне будівництво</t>
  </si>
  <si>
    <t>Заводський ВДВС</t>
  </si>
  <si>
    <t>КП ММР Миколаївські парки</t>
  </si>
  <si>
    <t>ТОВ Епіцентр К</t>
  </si>
  <si>
    <t>2819709188</t>
  </si>
  <si>
    <t>Організація профспілки</t>
  </si>
  <si>
    <t>МКП Миколаївводоканал</t>
  </si>
  <si>
    <t>Філія ПАТ Миколаївобленерго</t>
  </si>
  <si>
    <t>ТОВ Миколаївська Електропостачальна компанія</t>
  </si>
  <si>
    <t>ПП Вахта-Сервіс М</t>
  </si>
  <si>
    <t>ПАТ Центр компютерних технологій ІНФОПЛЮС</t>
  </si>
  <si>
    <t>ПрАТ "Київ-Дніпровське МППЗТ"</t>
  </si>
  <si>
    <t>04737111</t>
  </si>
  <si>
    <t>Філія "Одеська залізниця</t>
  </si>
  <si>
    <t>40081200</t>
  </si>
  <si>
    <t xml:space="preserve"> ТОВ ВКФ "ФАРМ-ЛАЙН"</t>
  </si>
  <si>
    <t>КНП ММР "Пологовий будинок №3"</t>
  </si>
  <si>
    <t>2774349</t>
  </si>
  <si>
    <t>КНП ММР "ЦПМСД № 6"</t>
  </si>
  <si>
    <t>25375178</t>
  </si>
  <si>
    <t>АТ ПУМБ</t>
  </si>
  <si>
    <t>ПАТ АБ УКРГАЗБАНК</t>
  </si>
  <si>
    <t>МРУ АТ ПРИВАТБАНК</t>
  </si>
  <si>
    <t>ММВУВД ФССУ в Миколаївській обл.</t>
  </si>
  <si>
    <t>ТОВ "НОВА ПОШТА"</t>
  </si>
  <si>
    <t>КНП МОЦО МОР</t>
  </si>
  <si>
    <t>05483121</t>
  </si>
  <si>
    <t>ММВУВД ФССУ в в Миколаївській області</t>
  </si>
  <si>
    <t>ТОВ "Баніса Енерджі Юкрейн"</t>
  </si>
  <si>
    <t>38916406</t>
  </si>
  <si>
    <t>ТОВ "Нікофарм"</t>
  </si>
  <si>
    <t>ТОВ "Епіцентр К"</t>
  </si>
  <si>
    <t>КНП ММР "ЦПМСД № 2"</t>
  </si>
  <si>
    <t>КНП ММР "ЦПМСД № 3"</t>
  </si>
  <si>
    <t>КНП ММР "ЦПМСД № 4"</t>
  </si>
  <si>
    <t>КНП ММР "ЦПМСД № 5"</t>
  </si>
  <si>
    <t>25575178</t>
  </si>
  <si>
    <t>КНП ММР "МЛ № 3"</t>
  </si>
  <si>
    <t>КНП ММР "МЛ № 5"</t>
  </si>
  <si>
    <t>КНП ММР "МЛШМД"</t>
  </si>
  <si>
    <t>УДКС України у м.Миколаєві Микол.обл. (податки з лікарняних)</t>
  </si>
  <si>
    <t>УДКС України у м.Миколаєві Микол.обл. (розрахунки з ПДВ)</t>
  </si>
  <si>
    <t>ТОВ "Миколаївський хлібзавод № 1"</t>
  </si>
  <si>
    <t>Працівники (лікарняні)</t>
  </si>
  <si>
    <t>05475854</t>
  </si>
  <si>
    <t>КРАФТ ТОВ</t>
  </si>
  <si>
    <t xml:space="preserve">РИТМ ПП </t>
  </si>
  <si>
    <t>САВВАТС МПП</t>
  </si>
  <si>
    <t>ГЛОБАЛ ЕНЕРДЖИ ТОВ</t>
  </si>
  <si>
    <t>39189072</t>
  </si>
  <si>
    <t>ЕПІЦЕНТР К ТОВ</t>
  </si>
  <si>
    <t>КМК ТОВ</t>
  </si>
  <si>
    <t>КОМП'ЮТЕР ДЕПО ТОВ</t>
  </si>
  <si>
    <t>30826174</t>
  </si>
  <si>
    <t>СМАРТТЕНДЕР, ТОВ</t>
  </si>
  <si>
    <t>41817392</t>
  </si>
  <si>
    <t>ХІМПОБУТТОРГ ТОВ</t>
  </si>
  <si>
    <t>30125623</t>
  </si>
  <si>
    <t>ЮГТЕХЭЛЕКТРО ПВКП</t>
  </si>
  <si>
    <t>АЛІКСЕТ ІК ТОВ</t>
  </si>
  <si>
    <t>41548048</t>
  </si>
  <si>
    <t>Аудиторська Фірма Аудит-Гарант, МПП</t>
  </si>
  <si>
    <t>Гімназія № 2 м. Миколаїв</t>
  </si>
  <si>
    <t>20917605</t>
  </si>
  <si>
    <t>Голов. упр-ня Держпродспоживслужби в Мик</t>
  </si>
  <si>
    <t>Дердпродспоживслужба Миколаївська державна лабораторія</t>
  </si>
  <si>
    <t>-</t>
  </si>
  <si>
    <t>Е-ТЕНДЕР ТОВ</t>
  </si>
  <si>
    <t>ІНФОРМАЦІЙНІ ТЕХНОЛОГІЇ УКРАЇНИ ТОВ</t>
  </si>
  <si>
    <t>37027190</t>
  </si>
  <si>
    <t>КИЇВСТАР ПАТ</t>
  </si>
  <si>
    <t>Медіа Група "Інформаційне Агенство "</t>
  </si>
  <si>
    <t>МЕДІА-ГРУПП, ТОВ</t>
  </si>
  <si>
    <t>42234109</t>
  </si>
  <si>
    <t>МЕДІА-ПРО ТОВ</t>
  </si>
  <si>
    <t>36192941</t>
  </si>
  <si>
    <t>МЗОШ № 1 імені Олега Ольжича</t>
  </si>
  <si>
    <t>20917657</t>
  </si>
  <si>
    <t>Мик-ка Електропостачальна Компанія, ТОВ</t>
  </si>
  <si>
    <t>МИКОЛАЇВВОДОКАНАЛ КП</t>
  </si>
  <si>
    <t>МИКОЛАЇВОБЛЕНЕРГО ПАТ</t>
  </si>
  <si>
    <t>Миколаївський НДЕКЦ МВС України</t>
  </si>
  <si>
    <t>Миколаївський центр захисту прав споживачів ДП</t>
  </si>
  <si>
    <t>20881971</t>
  </si>
  <si>
    <t>МНМ Приватне підприємство</t>
  </si>
  <si>
    <t>20881505</t>
  </si>
  <si>
    <t>МРДЛ Держпродспоживслужби</t>
  </si>
  <si>
    <t>00702245</t>
  </si>
  <si>
    <t>РГ Вечерний Николаев, ТОВ</t>
  </si>
  <si>
    <t>РГ Все про бухгалтерський облік, ТОВ</t>
  </si>
  <si>
    <t>Страхова Група ТАС, АТ</t>
  </si>
  <si>
    <t>30115243</t>
  </si>
  <si>
    <t>ТОВ МАЯК ПРОТЕКШН</t>
  </si>
  <si>
    <t>41590629</t>
  </si>
  <si>
    <t>УКРАИНА ХХ1 НИКОЛАЕВ</t>
  </si>
  <si>
    <t>Фірма ТЕХНОПАРК, ТОВ</t>
  </si>
  <si>
    <t>23618337</t>
  </si>
  <si>
    <t>ЦЕНТР СЕРТИФІКАЦІЇ КЛЮЧІВ УКРАЇНА</t>
  </si>
  <si>
    <t>36865753</t>
  </si>
  <si>
    <t>ЦНЛДЕ ТОВ</t>
  </si>
  <si>
    <t>ЗОШ № 11</t>
  </si>
  <si>
    <t>Інститут ППО</t>
  </si>
  <si>
    <t>Мик. економічний ліцей №2 ММР МО</t>
  </si>
  <si>
    <t>23038011</t>
  </si>
  <si>
    <t>Мик.морський ліцей ММР Микол. обл.</t>
  </si>
  <si>
    <t>23086607</t>
  </si>
  <si>
    <t>Миколаївська міська рада</t>
  </si>
  <si>
    <t>Міський центр комплексної реабілітації для дітей з інвалідністю</t>
  </si>
  <si>
    <t>37518536</t>
  </si>
  <si>
    <t>Обласна рада ветеранів</t>
  </si>
  <si>
    <t>Управління освіти ММР</t>
  </si>
  <si>
    <t>ГУ ДПС у Миколаївській області (Податок з доходів фізичних осіб)</t>
  </si>
  <si>
    <t>ГУ ДПС у Миколаївській області (Оренда землі, податок на землю, патенти, рентна плата за воду, екологічний податок, ПДВ)</t>
  </si>
  <si>
    <t>ГУ ДПС у Миколаївській області (Військовий збір)</t>
  </si>
  <si>
    <t>ГУ ДПС у Миколаївській області (Податок на прибуток)</t>
  </si>
  <si>
    <t>АКВА СПЕЙС  ТОВ</t>
  </si>
  <si>
    <t>АЛАН ТОВ</t>
  </si>
  <si>
    <t>АФІНА 7, ТОВ</t>
  </si>
  <si>
    <t xml:space="preserve">ВЛАДАМ ФГ </t>
  </si>
  <si>
    <t>ДАНК МП-ТОВ</t>
  </si>
  <si>
    <t>ЗОЛОТИЙ ЛЕВ ТОВ</t>
  </si>
  <si>
    <t>ІМПУЛЬС-МИКОЛАЇВ ТОВ</t>
  </si>
  <si>
    <t xml:space="preserve">КАФАР-УКРАЇНА ТОВ </t>
  </si>
  <si>
    <t xml:space="preserve">КВІТЕНЬ-14 ТОВ </t>
  </si>
  <si>
    <t>КОНДИТЕР-ОПТ ПП</t>
  </si>
  <si>
    <t>ЛОГО-ТРАНС, ТОВ</t>
  </si>
  <si>
    <t>МЕТРО КЕШ ЕНД КЕРІ УКРАЇНА ТОВ</t>
  </si>
  <si>
    <t>МИКОЛАЇВМОЛПРОМ ПрАТ</t>
  </si>
  <si>
    <t>05409745</t>
  </si>
  <si>
    <t>МИКОЛАЇВСЬКИЙ ХЛІБЗАВОД № 1 ТОВ</t>
  </si>
  <si>
    <t>НЕМАН ТОВ</t>
  </si>
  <si>
    <t>ОПТІБРЕНД ТОВ</t>
  </si>
  <si>
    <t>ПЕРВОМАЙСЬКИЙ МОЛОЧНОКОНСЕРВНИЙ КОМБІНАТ ПАТ</t>
  </si>
  <si>
    <t>00418107</t>
  </si>
  <si>
    <t xml:space="preserve">ПРОД-ЮГ ТОВ </t>
  </si>
  <si>
    <t>ПРОДМАРКЕТ НК, ТОВ</t>
  </si>
  <si>
    <t>СОНЕД ТОВ</t>
  </si>
  <si>
    <t>ТАВРІЯ ПЛЮС ПП</t>
  </si>
  <si>
    <t>ФУДТРЕЙД НК, ТОВ</t>
  </si>
  <si>
    <t>Ю.КЕЙ ТОВ</t>
  </si>
  <si>
    <t>ЮРІЯ ПАТ</t>
  </si>
  <si>
    <t>КВОРУМ НАФТА ТОВ</t>
  </si>
  <si>
    <t>ПІДШИПНИКИ-МИКОЛАЇВ  ТОВ</t>
  </si>
  <si>
    <t>ТОВ "Глобал-трейд-груп ЛТД"</t>
  </si>
  <si>
    <t>АТ "ОЩАДБАНК"</t>
  </si>
  <si>
    <t>Миколаївська ЗОШ № 19</t>
  </si>
  <si>
    <t>24780190</t>
  </si>
  <si>
    <t>МОО Проф.Робіт і пред.торг общеп.та посл</t>
  </si>
  <si>
    <t>02659298</t>
  </si>
  <si>
    <t>ППО</t>
  </si>
  <si>
    <t>РЕДАКЦІЯ ГАЗЕТИ "ВЕЧЕРНИЙ НИКОЛАЕВ" ТОВ</t>
  </si>
  <si>
    <t>Управління освіти (відшкодування водопостачання)</t>
  </si>
  <si>
    <t>Управління освіти (відшкодування вугілля  /</t>
  </si>
  <si>
    <t>Управління освіти (відшкодування газ /</t>
  </si>
  <si>
    <t>Управління освіти (відшкодування електроенергії)</t>
  </si>
  <si>
    <t>Управління освіти (відшкодування тепло   /</t>
  </si>
  <si>
    <t>Академія дитячої творчості</t>
  </si>
  <si>
    <t>24779815</t>
  </si>
  <si>
    <t>Громадська організація "Асоціація учасників та інвалідів антитерористичної операції"</t>
  </si>
  <si>
    <t>40774065</t>
  </si>
  <si>
    <t>Департамент освіти і науки Миколаївської облдержадміністрації</t>
  </si>
  <si>
    <t>38694342</t>
  </si>
  <si>
    <t>І'КОММ ТОВ</t>
  </si>
  <si>
    <t>34729947</t>
  </si>
  <si>
    <t>КУ ММРЦентр енергоефективності м.Мик</t>
  </si>
  <si>
    <t>41278040</t>
  </si>
  <si>
    <t>ММО НС Журналистов</t>
  </si>
  <si>
    <t>ТОВ Консалтинг Мегабуд</t>
  </si>
  <si>
    <t>37831600</t>
  </si>
  <si>
    <t>ТОВ Сансет Авто</t>
  </si>
  <si>
    <t>42137134</t>
  </si>
  <si>
    <t>ТОВ ТД Маркет-плюс</t>
  </si>
  <si>
    <t>37958115</t>
  </si>
  <si>
    <t>ДП Кий пропангаз</t>
  </si>
  <si>
    <t>31921907</t>
  </si>
  <si>
    <t>ПП Граніт-М</t>
  </si>
  <si>
    <t>39882944</t>
  </si>
  <si>
    <t>ПП Южная карта</t>
  </si>
  <si>
    <t>35673948</t>
  </si>
  <si>
    <t>ТОВ Інструмент-Техсервіс</t>
  </si>
  <si>
    <t>38841488</t>
  </si>
  <si>
    <t>ТОВ нертаторг</t>
  </si>
  <si>
    <t>41616091</t>
  </si>
  <si>
    <t>ТОВ "НВО"А.Т.О.Р."</t>
  </si>
  <si>
    <t>383881956</t>
  </si>
  <si>
    <t>ТОВ Керхер</t>
  </si>
  <si>
    <t>34003237</t>
  </si>
  <si>
    <t>ТОВ ТД Литан</t>
  </si>
  <si>
    <t>24790030</t>
  </si>
  <si>
    <t>МПП Старт</t>
  </si>
  <si>
    <t>14054655</t>
  </si>
  <si>
    <t>ПрАТ Телесистеми України</t>
  </si>
  <si>
    <t>22599262</t>
  </si>
  <si>
    <t>ПАТ Микол.енергопостач.к-нія</t>
  </si>
  <si>
    <t>Миколаївобленерго</t>
  </si>
  <si>
    <t>35638606</t>
  </si>
  <si>
    <t>ТОВ Респект</t>
  </si>
  <si>
    <t>36098796</t>
  </si>
  <si>
    <t>Київстар</t>
  </si>
  <si>
    <t>21673862</t>
  </si>
  <si>
    <t>Укр.комерц.автомобілі</t>
  </si>
  <si>
    <t>ДП"Науково-дослідн. Та констр.-технолог.інститут"</t>
  </si>
  <si>
    <t>ТОВ"Міжнародне Ділове Співробітництво"</t>
  </si>
  <si>
    <t>42033976</t>
  </si>
  <si>
    <t>ТОВ Мегабайт</t>
  </si>
  <si>
    <t>20915405</t>
  </si>
  <si>
    <t>Інтертелеком</t>
  </si>
  <si>
    <t>30109016</t>
  </si>
  <si>
    <t>ТОВ Проект-компл.строй</t>
  </si>
  <si>
    <t>41299123</t>
  </si>
  <si>
    <t>Микола.апеляц.суд</t>
  </si>
  <si>
    <t>УК у Одеськ.обл.</t>
  </si>
  <si>
    <t>38016923</t>
  </si>
  <si>
    <t>УК у Микол.обл.</t>
  </si>
  <si>
    <t>Півд.-західн.суд</t>
  </si>
  <si>
    <t>Одеськ.апеляц.суд</t>
  </si>
  <si>
    <t>35009206</t>
  </si>
  <si>
    <t>УДКСУ</t>
  </si>
  <si>
    <t>УДКСУ у Соборн.р-ні</t>
  </si>
  <si>
    <t>37989269</t>
  </si>
  <si>
    <t>ВДВС в Львівськ.обл.</t>
  </si>
  <si>
    <t>Господ.суд Микол.обл.</t>
  </si>
  <si>
    <t>Різні особи і організації</t>
  </si>
  <si>
    <t>ТОВ Центр будмат.</t>
  </si>
  <si>
    <t>ТОВ Інтертелеком</t>
  </si>
  <si>
    <t>Нестеренко</t>
  </si>
  <si>
    <t>2881805132</t>
  </si>
  <si>
    <t>ПП " Жадор"</t>
  </si>
  <si>
    <t>ТОВ  Алнатан</t>
  </si>
  <si>
    <t>32283165</t>
  </si>
  <si>
    <t xml:space="preserve"> ТОВ Дата -Групп</t>
  </si>
  <si>
    <t>ТОВ Капітал Груп ЛТД</t>
  </si>
  <si>
    <t>34706709</t>
  </si>
  <si>
    <t>ПІІ Амік-Україна</t>
  </si>
  <si>
    <t>ТОВ " Політехносервіс"</t>
  </si>
  <si>
    <t>36476580</t>
  </si>
  <si>
    <t>КП ММБТІ</t>
  </si>
  <si>
    <t>ПП Юліана-Сервіс</t>
  </si>
  <si>
    <t>ВФ-Україна</t>
  </si>
  <si>
    <t>ПАТ  Миколаївобленерго</t>
  </si>
  <si>
    <t>ПрАТ Київстар</t>
  </si>
  <si>
    <t>ПАТ " Укртелеком"</t>
  </si>
  <si>
    <t>ТОВ " Укрсервіс-М"</t>
  </si>
  <si>
    <t>39461251</t>
  </si>
  <si>
    <t>ЧП Дикий Сад</t>
  </si>
  <si>
    <t>Телекомпания Краєвид</t>
  </si>
  <si>
    <t>Миколаївський ОВК</t>
  </si>
  <si>
    <t>ТОВ Арвіс Плюс</t>
  </si>
  <si>
    <t>38623046</t>
  </si>
  <si>
    <t>АТ " Фінанси та кредит"</t>
  </si>
  <si>
    <t>ПАТ " Еврогазбанк"</t>
  </si>
  <si>
    <t>1404115025</t>
  </si>
  <si>
    <t>ТОВ Українські комерційні автомобілі</t>
  </si>
  <si>
    <t>Збір за забруднення навколишнього середовища</t>
  </si>
  <si>
    <t>Збір за забруднення навколишнього середовища по б/в "Чайка"</t>
  </si>
  <si>
    <t>Лікарняні</t>
  </si>
  <si>
    <t>недостача</t>
  </si>
  <si>
    <t>ТОВ Аліана</t>
  </si>
  <si>
    <t>40934445</t>
  </si>
  <si>
    <t>ТОВ Кворум-Нафта</t>
  </si>
  <si>
    <t>ТОВ АСФА</t>
  </si>
  <si>
    <t>03597837</t>
  </si>
  <si>
    <t>ПАТ Артсервіс</t>
  </si>
  <si>
    <t>20836479</t>
  </si>
  <si>
    <t>ТОВ ДАС-Інструмент</t>
  </si>
  <si>
    <t>38976711</t>
  </si>
  <si>
    <t>ТОВ Клімат-Сервіс-Миколаїв</t>
  </si>
  <si>
    <t>36143517</t>
  </si>
  <si>
    <t>ЧП КС Профіт</t>
  </si>
  <si>
    <t>42410378</t>
  </si>
  <si>
    <t>ПП Астра-Лайф</t>
  </si>
  <si>
    <t>ТОВ Автоадреса</t>
  </si>
  <si>
    <t>35638615</t>
  </si>
  <si>
    <t>ТОВ Сквід</t>
  </si>
  <si>
    <t>СПД Єгорова С.М.</t>
  </si>
  <si>
    <t>2666820800</t>
  </si>
  <si>
    <t>ТОВ Корнет Холдинг</t>
  </si>
  <si>
    <t>39798690</t>
  </si>
  <si>
    <t>ТОВ Елсіел-Транс</t>
  </si>
  <si>
    <t>41760190</t>
  </si>
  <si>
    <t>ТОВ Сантарекс</t>
  </si>
  <si>
    <t>ТОВ НВО А.Т.О.Р.</t>
  </si>
  <si>
    <t>38381956</t>
  </si>
  <si>
    <t>ТОВ Ноу-Хау</t>
  </si>
  <si>
    <t>23630755</t>
  </si>
  <si>
    <t>ПП Миколаївавтодор</t>
  </si>
  <si>
    <t>42677684</t>
  </si>
  <si>
    <t>ТОВ Вугілля -Миколаїв</t>
  </si>
  <si>
    <t>ТОВ ТПК Омега-Автопоставка</t>
  </si>
  <si>
    <t>33010822</t>
  </si>
  <si>
    <t>ТОВ Будальянс</t>
  </si>
  <si>
    <t>31159449</t>
  </si>
  <si>
    <t>ТОВ Николаевелектро</t>
  </si>
  <si>
    <t>19772817</t>
  </si>
  <si>
    <t>ПП Укрроспоставка</t>
  </si>
  <si>
    <t>34441026</t>
  </si>
  <si>
    <t>ТОВ Манго-Груп</t>
  </si>
  <si>
    <t>ТОВ Молком</t>
  </si>
  <si>
    <t>42117191</t>
  </si>
  <si>
    <t>ТОВ Абразив Груп</t>
  </si>
  <si>
    <t>33703603</t>
  </si>
  <si>
    <t>ТОВ Пневматик Трейд</t>
  </si>
  <si>
    <t>42353322</t>
  </si>
  <si>
    <t>ТОВ Миколаївметалоопторг</t>
  </si>
  <si>
    <t>01882404</t>
  </si>
  <si>
    <t>ТОВ Адесем</t>
  </si>
  <si>
    <t>41225528</t>
  </si>
  <si>
    <t>ТОВ Евродекор</t>
  </si>
  <si>
    <t>23397365</t>
  </si>
  <si>
    <t>ТОВ Дніпро-Сервіс</t>
  </si>
  <si>
    <t>40233648</t>
  </si>
  <si>
    <t>ПП Светолюкс-Николаев</t>
  </si>
  <si>
    <t>2276900992</t>
  </si>
  <si>
    <t>ТОВ Металзбут</t>
  </si>
  <si>
    <t>41798255</t>
  </si>
  <si>
    <t>ТОВ Укравтозапчастина</t>
  </si>
  <si>
    <t>ТОВ Агора</t>
  </si>
  <si>
    <t>ТОВ Бетон Нова Інтернешнл</t>
  </si>
  <si>
    <t>37320399</t>
  </si>
  <si>
    <t>ТОВ Експрес-Трейдер</t>
  </si>
  <si>
    <t>4203220</t>
  </si>
  <si>
    <t>ТОВ Діфок</t>
  </si>
  <si>
    <t>38723865</t>
  </si>
  <si>
    <t>ТОВ Агро-Деталь</t>
  </si>
  <si>
    <t>39705831</t>
  </si>
  <si>
    <t>ТОВ Індустрія</t>
  </si>
  <si>
    <t>38773958</t>
  </si>
  <si>
    <t>Ф-я АТ Миколаївобленерго</t>
  </si>
  <si>
    <t>ПрАТ"ВФ Україна"</t>
  </si>
  <si>
    <t>ПАТ"Інфо Плюс"</t>
  </si>
  <si>
    <t>ТОВ"ВБК-Охорона 2"</t>
  </si>
  <si>
    <t>43263261</t>
  </si>
  <si>
    <t>ТОВ"Микол.обл.центр профогляду"</t>
  </si>
  <si>
    <t>38395419</t>
  </si>
  <si>
    <t>ТОВ"ЕК ЕНОЛЛ"</t>
  </si>
  <si>
    <t>ПАТ Укртелеком</t>
  </si>
  <si>
    <t>ТОВ Миколаївбудмеханізація</t>
  </si>
  <si>
    <t>лайфсел</t>
  </si>
  <si>
    <t>ОКП Облтеплоенерго</t>
  </si>
  <si>
    <t>Казмирук Є.В.</t>
  </si>
  <si>
    <t>2677816597</t>
  </si>
  <si>
    <t>ТОВ"Техноцентр Маяк"</t>
  </si>
  <si>
    <t>ТОВ"СЦРП Миколаїв"</t>
  </si>
  <si>
    <t>42029199</t>
  </si>
  <si>
    <t>ТОВ"Микол.електропостач.к-нія"</t>
  </si>
  <si>
    <t>ДП"Одесастандартметрологія"</t>
  </si>
  <si>
    <t>04725970</t>
  </si>
  <si>
    <t>Орендна плата з податку на землю по б/в "Чайка"</t>
  </si>
  <si>
    <t>Податок на нерухоме майно</t>
  </si>
  <si>
    <t>Орендна плата з податку на землю  Космонавтів156</t>
  </si>
  <si>
    <t>Податок з доходів фізичних осіб по б/в "Чайка"</t>
  </si>
  <si>
    <t>Податок з доходів фізичних осіб</t>
  </si>
  <si>
    <t xml:space="preserve">ПДВ </t>
  </si>
  <si>
    <t>Плата за аренду майнових комплексів  30%від доходу</t>
  </si>
  <si>
    <t>Є С В</t>
  </si>
  <si>
    <t>Зарплата робітникам і службовцям</t>
  </si>
  <si>
    <t>Депонована зарплата</t>
  </si>
  <si>
    <t>СП Інпроспед</t>
  </si>
  <si>
    <t>22174367</t>
  </si>
  <si>
    <t>ТОВ "Укрмедіатренд"</t>
  </si>
  <si>
    <t>33642724</t>
  </si>
  <si>
    <t>ТОВ" ТМВ Плюс "</t>
  </si>
  <si>
    <t>40274584</t>
  </si>
  <si>
    <t>ЧП " Медицина для Вас"</t>
  </si>
  <si>
    <t>Департамент ПСЗН</t>
  </si>
  <si>
    <t>Постика</t>
  </si>
  <si>
    <t>ТД Синес</t>
  </si>
  <si>
    <t>Розрахунки з іншими кредиторами</t>
  </si>
  <si>
    <t>КНП ММР "Пологовий будинок №2"</t>
  </si>
  <si>
    <t>ФСС з ТВП</t>
  </si>
  <si>
    <t>КЖЕП Центрального району м.Миколаєва</t>
  </si>
  <si>
    <t>19295802</t>
  </si>
  <si>
    <t>ТОВ "РЕАЛ ПОБУТ СЕРВІС"</t>
  </si>
  <si>
    <t>2448301751</t>
  </si>
  <si>
    <t>ТОВ "БМУ 21"</t>
  </si>
  <si>
    <t>405294414038</t>
  </si>
  <si>
    <t>ПП"ЗИНГР"</t>
  </si>
  <si>
    <t>19300420</t>
  </si>
  <si>
    <t>ТОВ "Соборне-1"</t>
  </si>
  <si>
    <t>34851859</t>
  </si>
  <si>
    <t>КП "ДОРОГА"</t>
  </si>
  <si>
    <t>Борги з квартплати минулих періодів</t>
  </si>
  <si>
    <t>КП "ЕЛУ автодоріг"</t>
  </si>
  <si>
    <t>Автодорстрой ЧП</t>
  </si>
  <si>
    <t xml:space="preserve">Аквасервіс груп ТОВ  </t>
  </si>
  <si>
    <t>42085486</t>
  </si>
  <si>
    <t xml:space="preserve">Арника-Юг </t>
  </si>
  <si>
    <t xml:space="preserve">Гуртожиток КП СКП   </t>
  </si>
  <si>
    <t>34437921</t>
  </si>
  <si>
    <t xml:space="preserve"> 03365707</t>
  </si>
  <si>
    <t xml:space="preserve">Ескроу Плюс </t>
  </si>
  <si>
    <t xml:space="preserve">Завод ім. 61 Комунара  </t>
  </si>
  <si>
    <t>363567777</t>
  </si>
  <si>
    <t xml:space="preserve">Іскра-2  ОСББ    </t>
  </si>
  <si>
    <t xml:space="preserve">Кайсар ЛТД ТОВ  </t>
  </si>
  <si>
    <t>23137670</t>
  </si>
  <si>
    <t xml:space="preserve">Комунавто ТОВ  </t>
  </si>
  <si>
    <t>39032899</t>
  </si>
  <si>
    <t xml:space="preserve">Конкорд-3 ТОВ   </t>
  </si>
  <si>
    <t>30533720</t>
  </si>
  <si>
    <t xml:space="preserve">М-БУД Груп  </t>
  </si>
  <si>
    <t xml:space="preserve"> 41278559</t>
  </si>
  <si>
    <t xml:space="preserve">Миколаївавтодор БФ ПП  </t>
  </si>
  <si>
    <t xml:space="preserve">Миколаївбудмеханізація  </t>
  </si>
  <si>
    <t xml:space="preserve">Миколаївбудцентр   </t>
  </si>
  <si>
    <t>40984166</t>
  </si>
  <si>
    <t xml:space="preserve">Миколаївводоканал  </t>
  </si>
  <si>
    <t xml:space="preserve">Миколаївоблтеплоенерго  </t>
  </si>
  <si>
    <t xml:space="preserve">Миколаївський облавтодор ДП  </t>
  </si>
  <si>
    <t xml:space="preserve">Миколаївські парки КП   </t>
  </si>
  <si>
    <t xml:space="preserve">Південь ЖКП ММР   </t>
  </si>
  <si>
    <t>32884911</t>
  </si>
  <si>
    <t xml:space="preserve">Приватбуд  ТОВ </t>
  </si>
  <si>
    <t>30565794</t>
  </si>
  <si>
    <t xml:space="preserve">СТЕФІ   </t>
  </si>
  <si>
    <t>20880820</t>
  </si>
  <si>
    <t xml:space="preserve">Термотехнолоджи </t>
  </si>
  <si>
    <t>38477412</t>
  </si>
  <si>
    <t xml:space="preserve">Укрспецобладнання  </t>
  </si>
  <si>
    <t>Укрстройгермес ТОВ</t>
  </si>
  <si>
    <t xml:space="preserve"> 33251265</t>
  </si>
  <si>
    <t xml:space="preserve">Дикий сад ПП </t>
  </si>
  <si>
    <t>Дорлідер</t>
  </si>
  <si>
    <t xml:space="preserve">Метінвест  СМЦ ТОВ  </t>
  </si>
  <si>
    <t xml:space="preserve">Миколаївгаз збут  </t>
  </si>
  <si>
    <t xml:space="preserve">Миколаївгаз Оператор газорозподільної системи  </t>
  </si>
  <si>
    <t xml:space="preserve">Миколаївкомунтранс КП </t>
  </si>
  <si>
    <t xml:space="preserve">Миколаївобленерго ф-я м.Миколаїв   </t>
  </si>
  <si>
    <t xml:space="preserve">Миколаївобленерго ф-я Південна  </t>
  </si>
  <si>
    <t>Промдизайнсервіс</t>
  </si>
  <si>
    <t xml:space="preserve">ПрофІнструмент-Сервіс ТОВ   </t>
  </si>
  <si>
    <t>Регіональний сервісний центр МВС в Мик обл.</t>
  </si>
  <si>
    <t xml:space="preserve">Техноцентр Миколаїв-Авто   </t>
  </si>
  <si>
    <t xml:space="preserve">УГМК Миколаївська рег. ф-я  </t>
  </si>
  <si>
    <t xml:space="preserve">Укртелеком  </t>
  </si>
  <si>
    <t xml:space="preserve"> 39895639</t>
  </si>
  <si>
    <t xml:space="preserve">АІР ПІВДЕНЬ </t>
  </si>
  <si>
    <t>43036831</t>
  </si>
  <si>
    <t xml:space="preserve">Беніш Джі пі ес  Україна ТОВ  </t>
  </si>
  <si>
    <t>32485166</t>
  </si>
  <si>
    <t xml:space="preserve">Вахта  Сервіс-М ПП </t>
  </si>
  <si>
    <t>33310550</t>
  </si>
  <si>
    <t xml:space="preserve">Відеокомпроект </t>
  </si>
  <si>
    <t xml:space="preserve">Глазун Олександр Юрійович  </t>
  </si>
  <si>
    <t>3020815672</t>
  </si>
  <si>
    <t xml:space="preserve">Диа-Ника ТОВ  </t>
  </si>
  <si>
    <t xml:space="preserve">Екотоптранс </t>
  </si>
  <si>
    <t xml:space="preserve">Енерджи Трейд Груп </t>
  </si>
  <si>
    <t xml:space="preserve">Епіцентр К  ТОВ  </t>
  </si>
  <si>
    <t>Фізичні особи та ФОП</t>
  </si>
  <si>
    <t xml:space="preserve">Інвар </t>
  </si>
  <si>
    <t xml:space="preserve">Інтерлєпс ПП </t>
  </si>
  <si>
    <t xml:space="preserve">ІнфоПлюс Центр компьютерних технологій </t>
  </si>
  <si>
    <t xml:space="preserve">Кворум Нафта  </t>
  </si>
  <si>
    <t xml:space="preserve">Київстар Дж.Ес.Ем.ЗАТ </t>
  </si>
  <si>
    <t xml:space="preserve">Комтех Плюс </t>
  </si>
  <si>
    <t>31672029</t>
  </si>
  <si>
    <t xml:space="preserve">Кронос Авто </t>
  </si>
  <si>
    <t xml:space="preserve">МЗЗБВ ТОВ  </t>
  </si>
  <si>
    <t xml:space="preserve">НУК ім.Адмірала Макарова  </t>
  </si>
  <si>
    <t>02066753</t>
  </si>
  <si>
    <t xml:space="preserve">Ойл Групп ТОВ  </t>
  </si>
  <si>
    <t>40761026</t>
  </si>
  <si>
    <t xml:space="preserve">Омега автопоставка ТОВ ТПК </t>
  </si>
  <si>
    <t xml:space="preserve">Прогрес-Плюс </t>
  </si>
  <si>
    <t>38622283</t>
  </si>
  <si>
    <t xml:space="preserve">Светолюкс Миколаїв  </t>
  </si>
  <si>
    <t xml:space="preserve">Свідок Інфо   </t>
  </si>
  <si>
    <t xml:space="preserve">Сі Ен Ті  </t>
  </si>
  <si>
    <t xml:space="preserve">Софія-Гранит ТОВ  </t>
  </si>
  <si>
    <t xml:space="preserve"> 35156965</t>
  </si>
  <si>
    <t xml:space="preserve">Стандарт Парк Україна   </t>
  </si>
  <si>
    <t>35704813</t>
  </si>
  <si>
    <t xml:space="preserve">УТОС УВП Миколаїв  </t>
  </si>
  <si>
    <t xml:space="preserve">Фортуна 2013 </t>
  </si>
  <si>
    <t xml:space="preserve"> 38476885 </t>
  </si>
  <si>
    <t xml:space="preserve">Вантажавтосервіс ТП ТОВ  </t>
  </si>
  <si>
    <t xml:space="preserve">Карс Клінінг </t>
  </si>
  <si>
    <t xml:space="preserve">Миколаївзеленгосп  </t>
  </si>
  <si>
    <t xml:space="preserve">Миколаївський домобудівельний комбінат  </t>
  </si>
  <si>
    <t>За розрахунками з оплати праці всього</t>
  </si>
  <si>
    <t>За розрахунками зі страхування всього</t>
  </si>
  <si>
    <t>За розрахунками з бюджетом всього</t>
  </si>
  <si>
    <t>КНП ММР "Міська лікарня №1"</t>
  </si>
  <si>
    <t>ТОВ "Біомед"</t>
  </si>
  <si>
    <t>37279043</t>
  </si>
  <si>
    <t>УК у м. Миколаїв/Централ.р-н</t>
  </si>
  <si>
    <t>КП "Дорога"</t>
  </si>
  <si>
    <t>ТОВ "Діагностика ремонт і сервіс"</t>
  </si>
  <si>
    <t>36317187</t>
  </si>
  <si>
    <t>ТОВ "Будальянс"</t>
  </si>
  <si>
    <t>МФ Єврокомунсервіс місто для людей</t>
  </si>
  <si>
    <t>42341453</t>
  </si>
  <si>
    <t>ООО ВЛАД</t>
  </si>
  <si>
    <t>20908084</t>
  </si>
  <si>
    <t>ООО ДОРОГА СЕРВІС</t>
  </si>
  <si>
    <t>ТОВ Кворум Нафта</t>
  </si>
  <si>
    <t>3298047</t>
  </si>
  <si>
    <t>ТОВ Корпорація Бугскі Карьери</t>
  </si>
  <si>
    <t>39549435</t>
  </si>
  <si>
    <t>ТОВ Миколаївська єлектропостачальна компанія</t>
  </si>
  <si>
    <t>ПП Мильча</t>
  </si>
  <si>
    <t>ТОВ Миколаїв зеленхоз</t>
  </si>
  <si>
    <t>ТОВ ЕК Миколаївобленерго</t>
  </si>
  <si>
    <t>ПрАО Фарлеп-Інвест</t>
  </si>
  <si>
    <t>19617839</t>
  </si>
  <si>
    <t>ТОВ Флагман Авто</t>
  </si>
  <si>
    <t>36880918</t>
  </si>
  <si>
    <t>ТОВ Юг Уголь</t>
  </si>
  <si>
    <t>КП "СКП "Гуртожиток"</t>
  </si>
  <si>
    <t>Дебіторська заборгованість за продукцію (товари роботи послуги) всього</t>
  </si>
  <si>
    <t>Інша поточна дебіторська заборгованість всього</t>
  </si>
  <si>
    <t>Кредиторська заборгованість за товари (роботи послуги) всього</t>
  </si>
  <si>
    <t>Кредиторська заборгованість за розрахунками з бюджетом всього</t>
  </si>
  <si>
    <t>Кредиторська заборгованість за розрахунками зі страхування всього</t>
  </si>
  <si>
    <t>Кредиторська заборгованість за розрахунками з оплати праці всього</t>
  </si>
  <si>
    <t>Інші поточні зобов’язання всього</t>
  </si>
  <si>
    <t>КП "Таймсет"</t>
  </si>
  <si>
    <t>24782384</t>
  </si>
  <si>
    <t>Дебіторська заборгованість за розрахунками з бюджетом всього</t>
  </si>
  <si>
    <t>Фізичні особи-співвласники нежитлових приміщень</t>
  </si>
  <si>
    <t>023494714</t>
  </si>
  <si>
    <t>ГрандБуд ЖБК</t>
  </si>
  <si>
    <t>МИКОЛАЇВСЬКА ЄПАРХІЯ, УКРАЇНСЬКА ПРАВОСЛАВНА ЦЕРКВА, ПАРАФІЯЛЬНА    РАДА СВЯТО ГЕОРГІЄВСЬКОЇ ЦЕРКВИ</t>
  </si>
  <si>
    <t>ОБ`ЄДНАННЯ СПІВЛАСНИКІВ БАГАТОКВАРТИРНОГО БУДИНКУ   "6 СЛОБІДСЬКА 48А"</t>
  </si>
  <si>
    <t>ОБ'ЄДНАННЯ СПІВВЛАСНИКІВ БАГАТОКВАРТИРНОГО БУДИНКУ    "НОВИЙ ПІВНІЧНИЙ"</t>
  </si>
  <si>
    <t>ТОВАРИСТВО З ОБМЕЖЕНОЮ ВІДПОВІДАЛЬНІСТЮ   "ПОЛИТРЕЙД"</t>
  </si>
  <si>
    <t>ТОВАРИСТВО З ОБМЕЖЕНОЮ ВІДПОВІДАЛЬНІСТЮ "БУТАН ІМПЕКС"</t>
  </si>
  <si>
    <t>ТОВАРИСТВО З ОБМЕЖЕНОЮ ВIДПОВIДАЛЬНIСТЮ "МИКОЛАЇВСЬКА ЕЛЕКТРОПОСТАЧАЛЬНА КОМПАНIЯ"</t>
  </si>
  <si>
    <t>ТОВАРИСТВО З ОБМЕЖЕНОЮ ВIДПОВIДАЛЬНIСТЮ   "РЕДАКЦIЯ ГАЗЕТИ "ВIСНИК ВIТОВЩИНИ"</t>
  </si>
  <si>
    <t>КП "Миколаївська овочева база"</t>
  </si>
  <si>
    <t>ГКП Миколаївводоканал</t>
  </si>
  <si>
    <t>Розрахунки по просроченій заборгованості з заробітної плати</t>
  </si>
  <si>
    <t>Земельний податок</t>
  </si>
  <si>
    <t>Податок на додану вартість</t>
  </si>
  <si>
    <t>Єдин. внес. нарах. рбітн. на суми : зароб. плати, винагород,за договарами ЦПХ, доп по тимчас. непр.</t>
  </si>
  <si>
    <t>Податк на доходи фізичних осіб</t>
  </si>
  <si>
    <t>КНП ММР "Міська лікарня №3"</t>
  </si>
  <si>
    <t>КНП ММР "Центр соціально значущих хвороб"</t>
  </si>
  <si>
    <t>КНП ММР "Міська лікарня №5"</t>
  </si>
  <si>
    <t>КНП ММР "Міська дитяча лікарня №2"</t>
  </si>
  <si>
    <t>Дочірнє підприємство  ВАТ "Миколаївпромсантехмонтаж"  "ЖКП "Добробуд"</t>
  </si>
  <si>
    <t>ЖКП Галицинівської  сільської ради "Дельфін"</t>
  </si>
  <si>
    <t>ЖКП ММР "Бриз"</t>
  </si>
  <si>
    <t>КНП ММР "ЦПМСД №4</t>
  </si>
  <si>
    <t>КНП ММР "ЦПМСД №2"</t>
  </si>
  <si>
    <t>ЦПМСД №1</t>
  </si>
  <si>
    <t>ЦПМСД №3</t>
  </si>
  <si>
    <t>КНП ММР "ЦПМСД №3"</t>
  </si>
  <si>
    <t>КНП ММР "Міська лікарня швидкої медичної допомоги"</t>
  </si>
  <si>
    <t>КП ММР "Стоматологія №3"</t>
  </si>
  <si>
    <t>КП ММР "Інститут соціально-економічного розвитку міста"</t>
  </si>
  <si>
    <t>КП ММР "Миколаївська ритуальна служба"</t>
  </si>
  <si>
    <t>КП "Госпрозрахункове проектно-виробниче архітектурно-планувальне бюро" (КП "ГПВ АПБ")</t>
  </si>
  <si>
    <t>КП ТРК "МАРТ"</t>
  </si>
  <si>
    <t>КП "Миколаївське міжміське бюро технічної інвентаризації"</t>
  </si>
  <si>
    <t>КП "Міський інформаційно-обчислювальний центр"</t>
  </si>
  <si>
    <t>Миколаївська обласна друкарня КП</t>
  </si>
  <si>
    <t>КВП по організації харчування у навчальних закладах</t>
  </si>
  <si>
    <t>Комунальне спеціалізоване монтажно-експлуатаційне підприємство (КСМЕП)</t>
  </si>
  <si>
    <t>КНП ММР  "Центр соціально значущих хвороб"</t>
  </si>
  <si>
    <t xml:space="preserve">Миколаївська обласна друкарня КП </t>
  </si>
  <si>
    <t>КП ММР "Миколаївска ритуальна служба"</t>
  </si>
  <si>
    <t xml:space="preserve">  КП Госпрозрахункова дільниця механізаціі будівництва (КП ГДМБ )</t>
  </si>
  <si>
    <t>КП ММР "Миколаївелектротранс"</t>
  </si>
  <si>
    <t>Працівники КП ММР "Миколаївелектротранс"</t>
  </si>
  <si>
    <t>Сума на початок звітного періоду, грн.</t>
  </si>
  <si>
    <t>В тому числі прострочена сума на початок звітного періоду, грн.</t>
  </si>
  <si>
    <t>Сума на кінець звітного періоду, грн.</t>
  </si>
  <si>
    <t>В тому числі прострочена сума на кінець звітного періоду,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</si>
</sst>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₴"/>
    <numFmt numFmtId="165" formatCode="0.0"/>
    <numFmt numFmtId="166" formatCode="00000000"/>
    <numFmt numFmtId="167" formatCode="0.00;[Red]\-0.00"/>
    <numFmt numFmtId="168" formatCode="#,##0.00;[Red]\-#,##0.00"/>
  </numFmts>
  <fonts count="1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</cellStyleXfs>
  <cellXfs count="12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horizontal="center" vertical="center" wrapText="1"/>
    </xf>
    <xf numFmtId="4" fontId="5" fillId="0" borderId="1" xfId="3" applyNumberFormat="1" applyFont="1" applyBorder="1" applyAlignment="1">
      <alignment horizontal="right" vertical="top" wrapText="1"/>
    </xf>
    <xf numFmtId="2" fontId="5" fillId="0" borderId="1" xfId="3" applyNumberFormat="1" applyFont="1" applyBorder="1" applyAlignment="1">
      <alignment horizontal="right" vertical="top" wrapText="1"/>
    </xf>
    <xf numFmtId="0" fontId="5" fillId="0" borderId="1" xfId="3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2" xfId="3" applyNumberFormat="1" applyFont="1" applyBorder="1" applyAlignment="1">
      <alignment vertical="top" wrapText="1"/>
    </xf>
    <xf numFmtId="4" fontId="5" fillId="0" borderId="2" xfId="3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center" vertical="center" wrapText="1"/>
    </xf>
    <xf numFmtId="166" fontId="9" fillId="3" borderId="3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4" applyNumberFormat="1" applyFont="1" applyFill="1" applyBorder="1" applyAlignment="1">
      <alignment horizontal="center" vertical="center" wrapText="1"/>
    </xf>
    <xf numFmtId="4" fontId="5" fillId="2" borderId="3" xfId="4" applyNumberFormat="1" applyFont="1" applyFill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 wrapText="1"/>
    </xf>
    <xf numFmtId="4" fontId="6" fillId="3" borderId="3" xfId="4" applyNumberFormat="1" applyFont="1" applyFill="1" applyBorder="1" applyAlignment="1">
      <alignment horizontal="center" vertical="center" wrapText="1"/>
    </xf>
    <xf numFmtId="4" fontId="5" fillId="0" borderId="3" xfId="4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5" fillId="0" borderId="3" xfId="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" fontId="5" fillId="3" borderId="3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0" fontId="5" fillId="0" borderId="3" xfId="3" applyNumberFormat="1" applyFont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2" fillId="0" borderId="0" xfId="0" applyFont="1"/>
    <xf numFmtId="49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</cellXfs>
  <cellStyles count="6">
    <cellStyle name="Обычный" xfId="0" builtinId="0"/>
    <cellStyle name="Обычный 2" xfId="1"/>
    <cellStyle name="Обычный_Дебітор. заборг. на 31.12.2020" xfId="4"/>
    <cellStyle name="Обычный_Кредитор. заборг. на 31.12.2020" xfId="3"/>
    <cellStyle name="Обычный_Лист1" xfId="2"/>
    <cellStyle name="Процентный" xfId="5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03a/Downloads/&#1056;&#1077;&#1108;&#1089;&#1090;&#1088;%20&#1073;&#1086;&#1088;&#1075;&#1086;&#1074;&#1080;&#1093;%20&#1079;&#1086;&#1073;&#1086;&#1074;'&#1103;&#1079;&#1072;&#1085;&#1100;%20&#1050;&#1055;%20&#1052;&#1052;&#1056;%20&#1085;&#1072;%2001.01.2020_&#1044;&#1086;&#1076;&#1072;&#1090;&#1086;&#108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ітор. заборг. на 01.01.2020"/>
      <sheetName val="Кредитор. заборг. на 01.01.2020"/>
    </sheetNames>
    <sheetDataSet>
      <sheetData sheetId="0" refreshError="1"/>
      <sheetData sheetId="1" refreshError="1">
        <row r="2">
          <cell r="D2" t="str">
            <v>УК у м. Миколаєві</v>
          </cell>
        </row>
        <row r="3">
          <cell r="D3" t="str">
            <v>УК у м. Миколаєві</v>
          </cell>
          <cell r="E3">
            <v>37992781</v>
          </cell>
        </row>
        <row r="4">
          <cell r="D4" t="str">
            <v>ММВУВД ФССУ в Миколаївській обл.</v>
          </cell>
          <cell r="E4">
            <v>41416805</v>
          </cell>
        </row>
        <row r="6">
          <cell r="D6" t="str">
            <v xml:space="preserve"> АТ "ОГС "МИКОЛАЇВГАЗ"</v>
          </cell>
          <cell r="E6">
            <v>5410263</v>
          </cell>
        </row>
        <row r="7">
          <cell r="D7" t="str">
            <v>ТОВ "МИКОЛАЇВГАЗ ЗБУТ"</v>
          </cell>
          <cell r="E7">
            <v>39589483</v>
          </cell>
        </row>
        <row r="8">
          <cell r="D8" t="str">
            <v>ТОВ "ПОЛІКЛІНІКА БЕЗ ЧЕРГ"</v>
          </cell>
          <cell r="E8">
            <v>40635176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7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.75" x14ac:dyDescent="0.25"/>
  <cols>
    <col min="1" max="1" width="46.140625" style="1" customWidth="1"/>
    <col min="2" max="2" width="15.140625" style="1" customWidth="1"/>
    <col min="3" max="3" width="32.5703125" style="1" customWidth="1"/>
    <col min="4" max="4" width="14.85546875" style="1" customWidth="1"/>
    <col min="5" max="5" width="30.85546875" style="1" customWidth="1"/>
    <col min="6" max="6" width="21.7109375" style="12" customWidth="1"/>
    <col min="7" max="7" width="21.85546875" style="12" customWidth="1"/>
    <col min="8" max="8" width="22.140625" style="12" customWidth="1"/>
    <col min="9" max="9" width="19.7109375" style="12" customWidth="1"/>
    <col min="10" max="1025" width="9.140625" style="2"/>
  </cols>
  <sheetData>
    <row r="1" spans="1:1025" s="122" customFormat="1" ht="61.5" customHeight="1" x14ac:dyDescent="0.25">
      <c r="A1" s="18" t="s">
        <v>0</v>
      </c>
      <c r="B1" s="18" t="s">
        <v>1</v>
      </c>
      <c r="C1" s="18" t="s">
        <v>2</v>
      </c>
      <c r="D1" s="18" t="s">
        <v>1</v>
      </c>
      <c r="E1" s="18" t="s">
        <v>3</v>
      </c>
      <c r="F1" s="19" t="s">
        <v>4713</v>
      </c>
      <c r="G1" s="19" t="s">
        <v>4714</v>
      </c>
      <c r="H1" s="19" t="s">
        <v>4715</v>
      </c>
      <c r="I1" s="19" t="s">
        <v>4716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  <c r="IW1" s="121"/>
      <c r="IX1" s="121"/>
      <c r="IY1" s="121"/>
      <c r="IZ1" s="121"/>
      <c r="JA1" s="121"/>
      <c r="JB1" s="121"/>
      <c r="JC1" s="121"/>
      <c r="JD1" s="121"/>
      <c r="JE1" s="121"/>
      <c r="JF1" s="121"/>
      <c r="JG1" s="121"/>
      <c r="JH1" s="121"/>
      <c r="JI1" s="121"/>
      <c r="JJ1" s="121"/>
      <c r="JK1" s="121"/>
      <c r="JL1" s="121"/>
      <c r="JM1" s="121"/>
      <c r="JN1" s="121"/>
      <c r="JO1" s="121"/>
      <c r="JP1" s="121"/>
      <c r="JQ1" s="121"/>
      <c r="JR1" s="121"/>
      <c r="JS1" s="121"/>
      <c r="JT1" s="121"/>
      <c r="JU1" s="121"/>
      <c r="JV1" s="121"/>
      <c r="JW1" s="121"/>
      <c r="JX1" s="121"/>
      <c r="JY1" s="121"/>
      <c r="JZ1" s="121"/>
      <c r="KA1" s="121"/>
      <c r="KB1" s="121"/>
      <c r="KC1" s="121"/>
      <c r="KD1" s="121"/>
      <c r="KE1" s="121"/>
      <c r="KF1" s="121"/>
      <c r="KG1" s="121"/>
      <c r="KH1" s="121"/>
      <c r="KI1" s="121"/>
      <c r="KJ1" s="121"/>
      <c r="KK1" s="121"/>
      <c r="KL1" s="121"/>
      <c r="KM1" s="121"/>
      <c r="KN1" s="121"/>
      <c r="KO1" s="121"/>
      <c r="KP1" s="121"/>
      <c r="KQ1" s="121"/>
      <c r="KR1" s="121"/>
      <c r="KS1" s="121"/>
      <c r="KT1" s="121"/>
      <c r="KU1" s="121"/>
      <c r="KV1" s="121"/>
      <c r="KW1" s="121"/>
      <c r="KX1" s="121"/>
      <c r="KY1" s="121"/>
      <c r="KZ1" s="121"/>
      <c r="LA1" s="121"/>
      <c r="LB1" s="121"/>
      <c r="LC1" s="121"/>
      <c r="LD1" s="121"/>
      <c r="LE1" s="121"/>
      <c r="LF1" s="121"/>
      <c r="LG1" s="121"/>
      <c r="LH1" s="121"/>
      <c r="LI1" s="121"/>
      <c r="LJ1" s="121"/>
      <c r="LK1" s="121"/>
      <c r="LL1" s="121"/>
      <c r="LM1" s="121"/>
      <c r="LN1" s="121"/>
      <c r="LO1" s="121"/>
      <c r="LP1" s="121"/>
      <c r="LQ1" s="121"/>
      <c r="LR1" s="121"/>
      <c r="LS1" s="121"/>
      <c r="LT1" s="121"/>
      <c r="LU1" s="121"/>
      <c r="LV1" s="121"/>
      <c r="LW1" s="121"/>
      <c r="LX1" s="121"/>
      <c r="LY1" s="121"/>
      <c r="LZ1" s="121"/>
      <c r="MA1" s="121"/>
      <c r="MB1" s="121"/>
      <c r="MC1" s="121"/>
      <c r="MD1" s="121"/>
      <c r="ME1" s="121"/>
      <c r="MF1" s="121"/>
      <c r="MG1" s="121"/>
      <c r="MH1" s="121"/>
      <c r="MI1" s="121"/>
      <c r="MJ1" s="121"/>
      <c r="MK1" s="121"/>
      <c r="ML1" s="121"/>
      <c r="MM1" s="121"/>
      <c r="MN1" s="121"/>
      <c r="MO1" s="121"/>
      <c r="MP1" s="121"/>
      <c r="MQ1" s="121"/>
      <c r="MR1" s="121"/>
      <c r="MS1" s="121"/>
      <c r="MT1" s="121"/>
      <c r="MU1" s="121"/>
      <c r="MV1" s="121"/>
      <c r="MW1" s="121"/>
      <c r="MX1" s="121"/>
      <c r="MY1" s="121"/>
      <c r="MZ1" s="121"/>
      <c r="NA1" s="121"/>
      <c r="NB1" s="121"/>
      <c r="NC1" s="121"/>
      <c r="ND1" s="121"/>
      <c r="NE1" s="121"/>
      <c r="NF1" s="121"/>
      <c r="NG1" s="121"/>
      <c r="NH1" s="121"/>
      <c r="NI1" s="121"/>
      <c r="NJ1" s="121"/>
      <c r="NK1" s="121"/>
      <c r="NL1" s="121"/>
      <c r="NM1" s="121"/>
      <c r="NN1" s="121"/>
      <c r="NO1" s="121"/>
      <c r="NP1" s="121"/>
      <c r="NQ1" s="121"/>
      <c r="NR1" s="121"/>
      <c r="NS1" s="121"/>
      <c r="NT1" s="121"/>
      <c r="NU1" s="121"/>
      <c r="NV1" s="121"/>
      <c r="NW1" s="121"/>
      <c r="NX1" s="121"/>
      <c r="NY1" s="121"/>
      <c r="NZ1" s="121"/>
      <c r="OA1" s="121"/>
      <c r="OB1" s="121"/>
      <c r="OC1" s="121"/>
      <c r="OD1" s="121"/>
      <c r="OE1" s="121"/>
      <c r="OF1" s="121"/>
      <c r="OG1" s="121"/>
      <c r="OH1" s="121"/>
      <c r="OI1" s="121"/>
      <c r="OJ1" s="121"/>
      <c r="OK1" s="121"/>
      <c r="OL1" s="121"/>
      <c r="OM1" s="121"/>
      <c r="ON1" s="121"/>
      <c r="OO1" s="121"/>
      <c r="OP1" s="121"/>
      <c r="OQ1" s="121"/>
      <c r="OR1" s="121"/>
      <c r="OS1" s="121"/>
      <c r="OT1" s="121"/>
      <c r="OU1" s="121"/>
      <c r="OV1" s="121"/>
      <c r="OW1" s="121"/>
      <c r="OX1" s="121"/>
      <c r="OY1" s="121"/>
      <c r="OZ1" s="121"/>
      <c r="PA1" s="121"/>
      <c r="PB1" s="121"/>
      <c r="PC1" s="121"/>
      <c r="PD1" s="121"/>
      <c r="PE1" s="121"/>
      <c r="PF1" s="121"/>
      <c r="PG1" s="121"/>
      <c r="PH1" s="121"/>
      <c r="PI1" s="121"/>
      <c r="PJ1" s="121"/>
      <c r="PK1" s="121"/>
      <c r="PL1" s="121"/>
      <c r="PM1" s="121"/>
      <c r="PN1" s="121"/>
      <c r="PO1" s="121"/>
      <c r="PP1" s="121"/>
      <c r="PQ1" s="121"/>
      <c r="PR1" s="121"/>
      <c r="PS1" s="121"/>
      <c r="PT1" s="121"/>
      <c r="PU1" s="121"/>
      <c r="PV1" s="121"/>
      <c r="PW1" s="121"/>
      <c r="PX1" s="121"/>
      <c r="PY1" s="121"/>
      <c r="PZ1" s="121"/>
      <c r="QA1" s="121"/>
      <c r="QB1" s="121"/>
      <c r="QC1" s="121"/>
      <c r="QD1" s="121"/>
      <c r="QE1" s="121"/>
      <c r="QF1" s="121"/>
      <c r="QG1" s="121"/>
      <c r="QH1" s="121"/>
      <c r="QI1" s="121"/>
      <c r="QJ1" s="121"/>
      <c r="QK1" s="121"/>
      <c r="QL1" s="121"/>
      <c r="QM1" s="121"/>
      <c r="QN1" s="121"/>
      <c r="QO1" s="121"/>
      <c r="QP1" s="121"/>
      <c r="QQ1" s="121"/>
      <c r="QR1" s="121"/>
      <c r="QS1" s="121"/>
      <c r="QT1" s="121"/>
      <c r="QU1" s="121"/>
      <c r="QV1" s="121"/>
      <c r="QW1" s="121"/>
      <c r="QX1" s="121"/>
      <c r="QY1" s="121"/>
      <c r="QZ1" s="121"/>
      <c r="RA1" s="121"/>
      <c r="RB1" s="121"/>
      <c r="RC1" s="121"/>
      <c r="RD1" s="121"/>
      <c r="RE1" s="121"/>
      <c r="RF1" s="121"/>
      <c r="RG1" s="121"/>
      <c r="RH1" s="121"/>
      <c r="RI1" s="121"/>
      <c r="RJ1" s="121"/>
      <c r="RK1" s="121"/>
      <c r="RL1" s="121"/>
      <c r="RM1" s="121"/>
      <c r="RN1" s="121"/>
      <c r="RO1" s="121"/>
      <c r="RP1" s="121"/>
      <c r="RQ1" s="121"/>
      <c r="RR1" s="121"/>
      <c r="RS1" s="121"/>
      <c r="RT1" s="121"/>
      <c r="RU1" s="121"/>
      <c r="RV1" s="121"/>
      <c r="RW1" s="121"/>
      <c r="RX1" s="121"/>
      <c r="RY1" s="121"/>
      <c r="RZ1" s="121"/>
      <c r="SA1" s="121"/>
      <c r="SB1" s="121"/>
      <c r="SC1" s="121"/>
      <c r="SD1" s="121"/>
      <c r="SE1" s="121"/>
      <c r="SF1" s="121"/>
      <c r="SG1" s="121"/>
      <c r="SH1" s="121"/>
      <c r="SI1" s="121"/>
      <c r="SJ1" s="121"/>
      <c r="SK1" s="121"/>
      <c r="SL1" s="121"/>
      <c r="SM1" s="121"/>
      <c r="SN1" s="121"/>
      <c r="SO1" s="121"/>
      <c r="SP1" s="121"/>
      <c r="SQ1" s="121"/>
      <c r="SR1" s="121"/>
      <c r="SS1" s="121"/>
      <c r="ST1" s="121"/>
      <c r="SU1" s="121"/>
      <c r="SV1" s="121"/>
      <c r="SW1" s="121"/>
      <c r="SX1" s="121"/>
      <c r="SY1" s="121"/>
      <c r="SZ1" s="121"/>
      <c r="TA1" s="121"/>
      <c r="TB1" s="121"/>
      <c r="TC1" s="121"/>
      <c r="TD1" s="121"/>
      <c r="TE1" s="121"/>
      <c r="TF1" s="121"/>
      <c r="TG1" s="121"/>
      <c r="TH1" s="121"/>
      <c r="TI1" s="121"/>
      <c r="TJ1" s="121"/>
      <c r="TK1" s="121"/>
      <c r="TL1" s="121"/>
      <c r="TM1" s="121"/>
      <c r="TN1" s="121"/>
      <c r="TO1" s="121"/>
      <c r="TP1" s="121"/>
      <c r="TQ1" s="121"/>
      <c r="TR1" s="121"/>
      <c r="TS1" s="121"/>
      <c r="TT1" s="121"/>
      <c r="TU1" s="121"/>
      <c r="TV1" s="121"/>
      <c r="TW1" s="121"/>
      <c r="TX1" s="121"/>
      <c r="TY1" s="121"/>
      <c r="TZ1" s="121"/>
      <c r="UA1" s="121"/>
      <c r="UB1" s="121"/>
      <c r="UC1" s="121"/>
      <c r="UD1" s="121"/>
      <c r="UE1" s="121"/>
      <c r="UF1" s="121"/>
      <c r="UG1" s="121"/>
      <c r="UH1" s="121"/>
      <c r="UI1" s="121"/>
      <c r="UJ1" s="121"/>
      <c r="UK1" s="121"/>
      <c r="UL1" s="121"/>
      <c r="UM1" s="121"/>
      <c r="UN1" s="121"/>
      <c r="UO1" s="121"/>
      <c r="UP1" s="121"/>
      <c r="UQ1" s="121"/>
      <c r="UR1" s="121"/>
      <c r="US1" s="121"/>
      <c r="UT1" s="121"/>
      <c r="UU1" s="121"/>
      <c r="UV1" s="121"/>
      <c r="UW1" s="121"/>
      <c r="UX1" s="121"/>
      <c r="UY1" s="121"/>
      <c r="UZ1" s="121"/>
      <c r="VA1" s="121"/>
      <c r="VB1" s="121"/>
      <c r="VC1" s="121"/>
      <c r="VD1" s="121"/>
      <c r="VE1" s="121"/>
      <c r="VF1" s="121"/>
      <c r="VG1" s="121"/>
      <c r="VH1" s="121"/>
      <c r="VI1" s="121"/>
      <c r="VJ1" s="121"/>
      <c r="VK1" s="121"/>
      <c r="VL1" s="121"/>
      <c r="VM1" s="121"/>
      <c r="VN1" s="121"/>
      <c r="VO1" s="121"/>
      <c r="VP1" s="121"/>
      <c r="VQ1" s="121"/>
      <c r="VR1" s="121"/>
      <c r="VS1" s="121"/>
      <c r="VT1" s="121"/>
      <c r="VU1" s="121"/>
      <c r="VV1" s="121"/>
      <c r="VW1" s="121"/>
      <c r="VX1" s="121"/>
      <c r="VY1" s="121"/>
      <c r="VZ1" s="121"/>
      <c r="WA1" s="121"/>
      <c r="WB1" s="121"/>
      <c r="WC1" s="121"/>
      <c r="WD1" s="121"/>
      <c r="WE1" s="121"/>
      <c r="WF1" s="121"/>
      <c r="WG1" s="121"/>
      <c r="WH1" s="121"/>
      <c r="WI1" s="121"/>
      <c r="WJ1" s="121"/>
      <c r="WK1" s="121"/>
      <c r="WL1" s="121"/>
      <c r="WM1" s="121"/>
      <c r="WN1" s="121"/>
      <c r="WO1" s="121"/>
      <c r="WP1" s="121"/>
      <c r="WQ1" s="121"/>
      <c r="WR1" s="121"/>
      <c r="WS1" s="121"/>
      <c r="WT1" s="121"/>
      <c r="WU1" s="121"/>
      <c r="WV1" s="121"/>
      <c r="WW1" s="121"/>
      <c r="WX1" s="121"/>
      <c r="WY1" s="121"/>
      <c r="WZ1" s="121"/>
      <c r="XA1" s="121"/>
      <c r="XB1" s="121"/>
      <c r="XC1" s="121"/>
      <c r="XD1" s="121"/>
      <c r="XE1" s="121"/>
      <c r="XF1" s="121"/>
      <c r="XG1" s="121"/>
      <c r="XH1" s="121"/>
      <c r="XI1" s="121"/>
      <c r="XJ1" s="121"/>
      <c r="XK1" s="121"/>
      <c r="XL1" s="121"/>
      <c r="XM1" s="121"/>
      <c r="XN1" s="121"/>
      <c r="XO1" s="121"/>
      <c r="XP1" s="121"/>
      <c r="XQ1" s="121"/>
      <c r="XR1" s="121"/>
      <c r="XS1" s="121"/>
      <c r="XT1" s="121"/>
      <c r="XU1" s="121"/>
      <c r="XV1" s="121"/>
      <c r="XW1" s="121"/>
      <c r="XX1" s="121"/>
      <c r="XY1" s="121"/>
      <c r="XZ1" s="121"/>
      <c r="YA1" s="121"/>
      <c r="YB1" s="121"/>
      <c r="YC1" s="121"/>
      <c r="YD1" s="121"/>
      <c r="YE1" s="121"/>
      <c r="YF1" s="121"/>
      <c r="YG1" s="121"/>
      <c r="YH1" s="121"/>
      <c r="YI1" s="121"/>
      <c r="YJ1" s="121"/>
      <c r="YK1" s="121"/>
      <c r="YL1" s="121"/>
      <c r="YM1" s="121"/>
      <c r="YN1" s="121"/>
      <c r="YO1" s="121"/>
      <c r="YP1" s="121"/>
      <c r="YQ1" s="121"/>
      <c r="YR1" s="121"/>
      <c r="YS1" s="121"/>
      <c r="YT1" s="121"/>
      <c r="YU1" s="121"/>
      <c r="YV1" s="121"/>
      <c r="YW1" s="121"/>
      <c r="YX1" s="121"/>
      <c r="YY1" s="121"/>
      <c r="YZ1" s="121"/>
      <c r="ZA1" s="121"/>
      <c r="ZB1" s="121"/>
      <c r="ZC1" s="121"/>
      <c r="ZD1" s="121"/>
      <c r="ZE1" s="121"/>
      <c r="ZF1" s="121"/>
      <c r="ZG1" s="121"/>
      <c r="ZH1" s="121"/>
      <c r="ZI1" s="121"/>
      <c r="ZJ1" s="121"/>
      <c r="ZK1" s="121"/>
      <c r="ZL1" s="121"/>
      <c r="ZM1" s="121"/>
      <c r="ZN1" s="121"/>
      <c r="ZO1" s="121"/>
      <c r="ZP1" s="121"/>
      <c r="ZQ1" s="121"/>
      <c r="ZR1" s="121"/>
      <c r="ZS1" s="121"/>
      <c r="ZT1" s="121"/>
      <c r="ZU1" s="121"/>
      <c r="ZV1" s="121"/>
      <c r="ZW1" s="121"/>
      <c r="ZX1" s="121"/>
      <c r="ZY1" s="121"/>
      <c r="ZZ1" s="121"/>
      <c r="AAA1" s="121"/>
      <c r="AAB1" s="121"/>
      <c r="AAC1" s="121"/>
      <c r="AAD1" s="121"/>
      <c r="AAE1" s="121"/>
      <c r="AAF1" s="121"/>
      <c r="AAG1" s="121"/>
      <c r="AAH1" s="121"/>
      <c r="AAI1" s="121"/>
      <c r="AAJ1" s="121"/>
      <c r="AAK1" s="121"/>
      <c r="AAL1" s="121"/>
      <c r="AAM1" s="121"/>
      <c r="AAN1" s="121"/>
      <c r="AAO1" s="121"/>
      <c r="AAP1" s="121"/>
      <c r="AAQ1" s="121"/>
      <c r="AAR1" s="121"/>
      <c r="AAS1" s="121"/>
      <c r="AAT1" s="121"/>
      <c r="AAU1" s="121"/>
      <c r="AAV1" s="121"/>
      <c r="AAW1" s="121"/>
      <c r="AAX1" s="121"/>
      <c r="AAY1" s="121"/>
      <c r="AAZ1" s="121"/>
      <c r="ABA1" s="121"/>
      <c r="ABB1" s="121"/>
      <c r="ABC1" s="121"/>
      <c r="ABD1" s="121"/>
      <c r="ABE1" s="121"/>
      <c r="ABF1" s="121"/>
      <c r="ABG1" s="121"/>
      <c r="ABH1" s="121"/>
      <c r="ABI1" s="121"/>
      <c r="ABJ1" s="121"/>
      <c r="ABK1" s="121"/>
      <c r="ABL1" s="121"/>
      <c r="ABM1" s="121"/>
      <c r="ABN1" s="121"/>
      <c r="ABO1" s="121"/>
      <c r="ABP1" s="121"/>
      <c r="ABQ1" s="121"/>
      <c r="ABR1" s="121"/>
      <c r="ABS1" s="121"/>
      <c r="ABT1" s="121"/>
      <c r="ABU1" s="121"/>
      <c r="ABV1" s="121"/>
      <c r="ABW1" s="121"/>
      <c r="ABX1" s="121"/>
      <c r="ABY1" s="121"/>
      <c r="ABZ1" s="121"/>
      <c r="ACA1" s="121"/>
      <c r="ACB1" s="121"/>
      <c r="ACC1" s="121"/>
      <c r="ACD1" s="121"/>
      <c r="ACE1" s="121"/>
      <c r="ACF1" s="121"/>
      <c r="ACG1" s="121"/>
      <c r="ACH1" s="121"/>
      <c r="ACI1" s="121"/>
      <c r="ACJ1" s="121"/>
      <c r="ACK1" s="121"/>
      <c r="ACL1" s="121"/>
      <c r="ACM1" s="121"/>
      <c r="ACN1" s="121"/>
      <c r="ACO1" s="121"/>
      <c r="ACP1" s="121"/>
      <c r="ACQ1" s="121"/>
      <c r="ACR1" s="121"/>
      <c r="ACS1" s="121"/>
      <c r="ACT1" s="121"/>
      <c r="ACU1" s="121"/>
      <c r="ACV1" s="121"/>
      <c r="ACW1" s="121"/>
      <c r="ACX1" s="121"/>
      <c r="ACY1" s="121"/>
      <c r="ACZ1" s="121"/>
      <c r="ADA1" s="121"/>
      <c r="ADB1" s="121"/>
      <c r="ADC1" s="121"/>
      <c r="ADD1" s="121"/>
      <c r="ADE1" s="121"/>
      <c r="ADF1" s="121"/>
      <c r="ADG1" s="121"/>
      <c r="ADH1" s="121"/>
      <c r="ADI1" s="121"/>
      <c r="ADJ1" s="121"/>
      <c r="ADK1" s="121"/>
      <c r="ADL1" s="121"/>
      <c r="ADM1" s="121"/>
      <c r="ADN1" s="121"/>
      <c r="ADO1" s="121"/>
      <c r="ADP1" s="121"/>
      <c r="ADQ1" s="121"/>
      <c r="ADR1" s="121"/>
      <c r="ADS1" s="121"/>
      <c r="ADT1" s="121"/>
      <c r="ADU1" s="121"/>
      <c r="ADV1" s="121"/>
      <c r="ADW1" s="121"/>
      <c r="ADX1" s="121"/>
      <c r="ADY1" s="121"/>
      <c r="ADZ1" s="121"/>
      <c r="AEA1" s="121"/>
      <c r="AEB1" s="121"/>
      <c r="AEC1" s="121"/>
      <c r="AED1" s="121"/>
      <c r="AEE1" s="121"/>
      <c r="AEF1" s="121"/>
      <c r="AEG1" s="121"/>
      <c r="AEH1" s="121"/>
      <c r="AEI1" s="121"/>
      <c r="AEJ1" s="121"/>
      <c r="AEK1" s="121"/>
      <c r="AEL1" s="121"/>
      <c r="AEM1" s="121"/>
      <c r="AEN1" s="121"/>
      <c r="AEO1" s="121"/>
      <c r="AEP1" s="121"/>
      <c r="AEQ1" s="121"/>
      <c r="AER1" s="121"/>
      <c r="AES1" s="121"/>
      <c r="AET1" s="121"/>
      <c r="AEU1" s="121"/>
      <c r="AEV1" s="121"/>
      <c r="AEW1" s="121"/>
      <c r="AEX1" s="121"/>
      <c r="AEY1" s="121"/>
      <c r="AEZ1" s="121"/>
      <c r="AFA1" s="121"/>
      <c r="AFB1" s="121"/>
      <c r="AFC1" s="121"/>
      <c r="AFD1" s="121"/>
      <c r="AFE1" s="121"/>
      <c r="AFF1" s="121"/>
      <c r="AFG1" s="121"/>
      <c r="AFH1" s="121"/>
      <c r="AFI1" s="121"/>
      <c r="AFJ1" s="121"/>
      <c r="AFK1" s="121"/>
      <c r="AFL1" s="121"/>
      <c r="AFM1" s="121"/>
      <c r="AFN1" s="121"/>
      <c r="AFO1" s="121"/>
      <c r="AFP1" s="121"/>
      <c r="AFQ1" s="121"/>
      <c r="AFR1" s="121"/>
      <c r="AFS1" s="121"/>
      <c r="AFT1" s="121"/>
      <c r="AFU1" s="121"/>
      <c r="AFV1" s="121"/>
      <c r="AFW1" s="121"/>
      <c r="AFX1" s="121"/>
      <c r="AFY1" s="121"/>
      <c r="AFZ1" s="121"/>
      <c r="AGA1" s="121"/>
      <c r="AGB1" s="121"/>
      <c r="AGC1" s="121"/>
      <c r="AGD1" s="121"/>
      <c r="AGE1" s="121"/>
      <c r="AGF1" s="121"/>
      <c r="AGG1" s="121"/>
      <c r="AGH1" s="121"/>
      <c r="AGI1" s="121"/>
      <c r="AGJ1" s="121"/>
      <c r="AGK1" s="121"/>
      <c r="AGL1" s="121"/>
      <c r="AGM1" s="121"/>
      <c r="AGN1" s="121"/>
      <c r="AGO1" s="121"/>
      <c r="AGP1" s="121"/>
      <c r="AGQ1" s="121"/>
      <c r="AGR1" s="121"/>
      <c r="AGS1" s="121"/>
      <c r="AGT1" s="121"/>
      <c r="AGU1" s="121"/>
      <c r="AGV1" s="121"/>
      <c r="AGW1" s="121"/>
      <c r="AGX1" s="121"/>
      <c r="AGY1" s="121"/>
      <c r="AGZ1" s="121"/>
      <c r="AHA1" s="121"/>
      <c r="AHB1" s="121"/>
      <c r="AHC1" s="121"/>
      <c r="AHD1" s="121"/>
      <c r="AHE1" s="121"/>
      <c r="AHF1" s="121"/>
      <c r="AHG1" s="121"/>
      <c r="AHH1" s="121"/>
      <c r="AHI1" s="121"/>
      <c r="AHJ1" s="121"/>
      <c r="AHK1" s="121"/>
      <c r="AHL1" s="121"/>
      <c r="AHM1" s="121"/>
      <c r="AHN1" s="121"/>
      <c r="AHO1" s="121"/>
      <c r="AHP1" s="121"/>
      <c r="AHQ1" s="121"/>
      <c r="AHR1" s="121"/>
      <c r="AHS1" s="121"/>
      <c r="AHT1" s="121"/>
      <c r="AHU1" s="121"/>
      <c r="AHV1" s="121"/>
      <c r="AHW1" s="121"/>
      <c r="AHX1" s="121"/>
      <c r="AHY1" s="121"/>
      <c r="AHZ1" s="121"/>
      <c r="AIA1" s="121"/>
      <c r="AIB1" s="121"/>
      <c r="AIC1" s="121"/>
      <c r="AID1" s="121"/>
      <c r="AIE1" s="121"/>
      <c r="AIF1" s="121"/>
      <c r="AIG1" s="121"/>
      <c r="AIH1" s="121"/>
      <c r="AII1" s="121"/>
      <c r="AIJ1" s="121"/>
      <c r="AIK1" s="121"/>
      <c r="AIL1" s="121"/>
      <c r="AIM1" s="121"/>
      <c r="AIN1" s="121"/>
      <c r="AIO1" s="121"/>
      <c r="AIP1" s="121"/>
      <c r="AIQ1" s="121"/>
      <c r="AIR1" s="121"/>
      <c r="AIS1" s="121"/>
      <c r="AIT1" s="121"/>
      <c r="AIU1" s="121"/>
      <c r="AIV1" s="121"/>
      <c r="AIW1" s="121"/>
      <c r="AIX1" s="121"/>
      <c r="AIY1" s="121"/>
      <c r="AIZ1" s="121"/>
      <c r="AJA1" s="121"/>
      <c r="AJB1" s="121"/>
      <c r="AJC1" s="121"/>
      <c r="AJD1" s="121"/>
      <c r="AJE1" s="121"/>
      <c r="AJF1" s="121"/>
      <c r="AJG1" s="121"/>
      <c r="AJH1" s="121"/>
      <c r="AJI1" s="121"/>
      <c r="AJJ1" s="121"/>
      <c r="AJK1" s="121"/>
      <c r="AJL1" s="121"/>
      <c r="AJM1" s="121"/>
      <c r="AJN1" s="121"/>
      <c r="AJO1" s="121"/>
      <c r="AJP1" s="121"/>
      <c r="AJQ1" s="121"/>
      <c r="AJR1" s="121"/>
      <c r="AJS1" s="121"/>
      <c r="AJT1" s="121"/>
      <c r="AJU1" s="121"/>
      <c r="AJV1" s="121"/>
      <c r="AJW1" s="121"/>
      <c r="AJX1" s="121"/>
      <c r="AJY1" s="121"/>
      <c r="AJZ1" s="121"/>
      <c r="AKA1" s="121"/>
      <c r="AKB1" s="121"/>
      <c r="AKC1" s="121"/>
      <c r="AKD1" s="121"/>
      <c r="AKE1" s="121"/>
      <c r="AKF1" s="121"/>
      <c r="AKG1" s="121"/>
      <c r="AKH1" s="121"/>
      <c r="AKI1" s="121"/>
      <c r="AKJ1" s="121"/>
      <c r="AKK1" s="121"/>
      <c r="AKL1" s="121"/>
      <c r="AKM1" s="121"/>
      <c r="AKN1" s="121"/>
      <c r="AKO1" s="121"/>
      <c r="AKP1" s="121"/>
      <c r="AKQ1" s="121"/>
      <c r="AKR1" s="121"/>
      <c r="AKS1" s="121"/>
      <c r="AKT1" s="121"/>
      <c r="AKU1" s="121"/>
      <c r="AKV1" s="121"/>
      <c r="AKW1" s="121"/>
      <c r="AKX1" s="121"/>
      <c r="AKY1" s="121"/>
      <c r="AKZ1" s="121"/>
      <c r="ALA1" s="121"/>
      <c r="ALB1" s="121"/>
      <c r="ALC1" s="121"/>
      <c r="ALD1" s="121"/>
      <c r="ALE1" s="121"/>
      <c r="ALF1" s="121"/>
      <c r="ALG1" s="121"/>
      <c r="ALH1" s="121"/>
      <c r="ALI1" s="121"/>
      <c r="ALJ1" s="121"/>
      <c r="ALK1" s="121"/>
      <c r="ALL1" s="121"/>
      <c r="ALM1" s="121"/>
      <c r="ALN1" s="121"/>
      <c r="ALO1" s="121"/>
      <c r="ALP1" s="121"/>
      <c r="ALQ1" s="121"/>
      <c r="ALR1" s="121"/>
      <c r="ALS1" s="121"/>
      <c r="ALT1" s="121"/>
      <c r="ALU1" s="121"/>
      <c r="ALV1" s="121"/>
      <c r="ALW1" s="121"/>
      <c r="ALX1" s="121"/>
      <c r="ALY1" s="121"/>
      <c r="ALZ1" s="121"/>
      <c r="AMA1" s="121"/>
      <c r="AMB1" s="121"/>
      <c r="AMC1" s="121"/>
      <c r="AMD1" s="121"/>
      <c r="AME1" s="121"/>
      <c r="AMF1" s="121"/>
      <c r="AMG1" s="121"/>
      <c r="AMH1" s="121"/>
      <c r="AMI1" s="121"/>
      <c r="AMJ1" s="121"/>
      <c r="AMK1" s="121"/>
    </row>
    <row r="2" spans="1:1025" ht="31.5" x14ac:dyDescent="0.25">
      <c r="A2" s="20" t="s">
        <v>4</v>
      </c>
      <c r="B2" s="20" t="s">
        <v>5</v>
      </c>
      <c r="C2" s="20" t="s">
        <v>6</v>
      </c>
      <c r="D2" s="20" t="s">
        <v>34</v>
      </c>
      <c r="E2" s="20" t="s">
        <v>7</v>
      </c>
      <c r="F2" s="21">
        <v>224701</v>
      </c>
      <c r="G2" s="21">
        <v>87105</v>
      </c>
      <c r="H2" s="21">
        <v>247185</v>
      </c>
      <c r="I2" s="21">
        <v>91409</v>
      </c>
    </row>
    <row r="3" spans="1:1025" ht="31.5" x14ac:dyDescent="0.25">
      <c r="A3" s="20" t="s">
        <v>4</v>
      </c>
      <c r="B3" s="20" t="s">
        <v>5</v>
      </c>
      <c r="C3" s="20" t="s">
        <v>8</v>
      </c>
      <c r="D3" s="20" t="s">
        <v>9</v>
      </c>
      <c r="E3" s="20" t="s">
        <v>7</v>
      </c>
      <c r="F3" s="21">
        <v>0</v>
      </c>
      <c r="G3" s="21">
        <v>0</v>
      </c>
      <c r="H3" s="21">
        <v>612.65</v>
      </c>
      <c r="I3" s="21">
        <v>0</v>
      </c>
    </row>
    <row r="4" spans="1:1025" ht="31.5" x14ac:dyDescent="0.25">
      <c r="A4" s="20" t="s">
        <v>4</v>
      </c>
      <c r="B4" s="20" t="s">
        <v>5</v>
      </c>
      <c r="C4" s="20" t="s">
        <v>10</v>
      </c>
      <c r="D4" s="20" t="s">
        <v>34</v>
      </c>
      <c r="E4" s="20" t="s">
        <v>7</v>
      </c>
      <c r="F4" s="21">
        <v>4576.55</v>
      </c>
      <c r="G4" s="21">
        <v>1770.58</v>
      </c>
      <c r="H4" s="21">
        <v>5124.67</v>
      </c>
      <c r="I4" s="21">
        <v>1771</v>
      </c>
    </row>
    <row r="5" spans="1:1025" x14ac:dyDescent="0.25">
      <c r="A5" s="22" t="s">
        <v>45</v>
      </c>
      <c r="B5" s="22" t="s">
        <v>34</v>
      </c>
      <c r="C5" s="22" t="s">
        <v>34</v>
      </c>
      <c r="D5" s="22" t="s">
        <v>34</v>
      </c>
      <c r="E5" s="22" t="s">
        <v>34</v>
      </c>
      <c r="F5" s="23">
        <v>229278</v>
      </c>
      <c r="G5" s="23">
        <v>88876</v>
      </c>
      <c r="H5" s="23">
        <v>252923</v>
      </c>
      <c r="I5" s="23">
        <v>93180</v>
      </c>
    </row>
    <row r="6" spans="1:1025" ht="31.5" x14ac:dyDescent="0.25">
      <c r="A6" s="24" t="s">
        <v>4684</v>
      </c>
      <c r="B6" s="24" t="s">
        <v>36</v>
      </c>
      <c r="C6" s="24" t="s">
        <v>37</v>
      </c>
      <c r="D6" s="24" t="s">
        <v>38</v>
      </c>
      <c r="E6" s="24" t="s">
        <v>7</v>
      </c>
      <c r="F6" s="25">
        <v>0</v>
      </c>
      <c r="G6" s="25">
        <v>0</v>
      </c>
      <c r="H6" s="25">
        <v>101.04</v>
      </c>
      <c r="I6" s="25">
        <v>0</v>
      </c>
    </row>
    <row r="7" spans="1:1025" ht="31.5" x14ac:dyDescent="0.25">
      <c r="A7" s="24" t="s">
        <v>4684</v>
      </c>
      <c r="B7" s="24" t="s">
        <v>36</v>
      </c>
      <c r="C7" s="24" t="s">
        <v>39</v>
      </c>
      <c r="D7" s="24" t="s">
        <v>40</v>
      </c>
      <c r="E7" s="24" t="s">
        <v>7</v>
      </c>
      <c r="F7" s="25">
        <v>0</v>
      </c>
      <c r="G7" s="25">
        <v>0</v>
      </c>
      <c r="H7" s="25">
        <v>920.55</v>
      </c>
      <c r="I7" s="25">
        <v>0</v>
      </c>
    </row>
    <row r="8" spans="1:1025" x14ac:dyDescent="0.25">
      <c r="A8" s="24" t="s">
        <v>4684</v>
      </c>
      <c r="B8" s="24" t="s">
        <v>36</v>
      </c>
      <c r="C8" s="24" t="s">
        <v>41</v>
      </c>
      <c r="D8" s="24" t="s">
        <v>42</v>
      </c>
      <c r="E8" s="24" t="s">
        <v>32</v>
      </c>
      <c r="F8" s="25">
        <v>27136.28</v>
      </c>
      <c r="G8" s="25">
        <v>0</v>
      </c>
      <c r="H8" s="25">
        <v>101626.09</v>
      </c>
      <c r="I8" s="25">
        <v>0</v>
      </c>
    </row>
    <row r="9" spans="1:1025" ht="31.5" x14ac:dyDescent="0.25">
      <c r="A9" s="24" t="s">
        <v>4684</v>
      </c>
      <c r="B9" s="24" t="s">
        <v>36</v>
      </c>
      <c r="C9" s="24" t="s">
        <v>43</v>
      </c>
      <c r="D9" s="24" t="s">
        <v>44</v>
      </c>
      <c r="E9" s="24" t="s">
        <v>7</v>
      </c>
      <c r="F9" s="25">
        <v>0</v>
      </c>
      <c r="G9" s="25">
        <v>0</v>
      </c>
      <c r="H9" s="25">
        <v>525538.43000000005</v>
      </c>
      <c r="I9" s="25">
        <v>0</v>
      </c>
    </row>
    <row r="10" spans="1:1025" x14ac:dyDescent="0.25">
      <c r="A10" s="26" t="s">
        <v>45</v>
      </c>
      <c r="B10" s="26" t="s">
        <v>34</v>
      </c>
      <c r="C10" s="26" t="s">
        <v>34</v>
      </c>
      <c r="D10" s="26" t="s">
        <v>34</v>
      </c>
      <c r="E10" s="26" t="s">
        <v>34</v>
      </c>
      <c r="F10" s="27">
        <f>SUM(F6:F9)</f>
        <v>27136.28</v>
      </c>
      <c r="G10" s="27">
        <f>SUM(G6:G9)</f>
        <v>0</v>
      </c>
      <c r="H10" s="27">
        <f>SUM(H6:H9)</f>
        <v>628186.1100000001</v>
      </c>
      <c r="I10" s="27">
        <f>SUM(I6:I9)</f>
        <v>0</v>
      </c>
    </row>
    <row r="11" spans="1:1025" ht="31.5" x14ac:dyDescent="0.25">
      <c r="A11" s="24" t="s">
        <v>56</v>
      </c>
      <c r="B11" s="24" t="s">
        <v>57</v>
      </c>
      <c r="C11" s="24" t="s">
        <v>58</v>
      </c>
      <c r="D11" s="24" t="s">
        <v>34</v>
      </c>
      <c r="E11" s="24" t="s">
        <v>59</v>
      </c>
      <c r="F11" s="25">
        <v>2958</v>
      </c>
      <c r="G11" s="25">
        <v>0</v>
      </c>
      <c r="H11" s="25">
        <v>73874</v>
      </c>
      <c r="I11" s="25">
        <v>0</v>
      </c>
    </row>
    <row r="12" spans="1:1025" ht="31.5" x14ac:dyDescent="0.25">
      <c r="A12" s="24" t="s">
        <v>56</v>
      </c>
      <c r="B12" s="24" t="s">
        <v>57</v>
      </c>
      <c r="C12" s="28" t="s">
        <v>60</v>
      </c>
      <c r="D12" s="24" t="s">
        <v>34</v>
      </c>
      <c r="E12" s="24" t="s">
        <v>7</v>
      </c>
      <c r="F12" s="25">
        <v>0</v>
      </c>
      <c r="G12" s="25">
        <v>0</v>
      </c>
      <c r="H12" s="25">
        <v>6100</v>
      </c>
      <c r="I12" s="25">
        <v>0</v>
      </c>
    </row>
    <row r="13" spans="1:1025" ht="31.5" x14ac:dyDescent="0.25">
      <c r="A13" s="24" t="s">
        <v>56</v>
      </c>
      <c r="B13" s="24" t="s">
        <v>57</v>
      </c>
      <c r="C13" s="24" t="s">
        <v>61</v>
      </c>
      <c r="D13" s="24" t="s">
        <v>34</v>
      </c>
      <c r="E13" s="24" t="s">
        <v>59</v>
      </c>
      <c r="F13" s="25">
        <v>0</v>
      </c>
      <c r="G13" s="25">
        <v>0</v>
      </c>
      <c r="H13" s="25">
        <v>22834</v>
      </c>
      <c r="I13" s="25">
        <v>0</v>
      </c>
    </row>
    <row r="14" spans="1:1025" x14ac:dyDescent="0.25">
      <c r="A14" s="24" t="s">
        <v>56</v>
      </c>
      <c r="B14" s="24" t="s">
        <v>62</v>
      </c>
      <c r="C14" s="24" t="s">
        <v>63</v>
      </c>
      <c r="D14" s="24" t="s">
        <v>34</v>
      </c>
      <c r="E14" s="24" t="s">
        <v>32</v>
      </c>
      <c r="F14" s="25">
        <v>0</v>
      </c>
      <c r="G14" s="25">
        <v>0</v>
      </c>
      <c r="H14" s="25">
        <v>837.28</v>
      </c>
      <c r="I14" s="25">
        <v>0</v>
      </c>
    </row>
    <row r="15" spans="1:1025" x14ac:dyDescent="0.25">
      <c r="A15" s="26" t="s">
        <v>45</v>
      </c>
      <c r="B15" s="26" t="s">
        <v>34</v>
      </c>
      <c r="C15" s="26" t="s">
        <v>34</v>
      </c>
      <c r="D15" s="26" t="s">
        <v>34</v>
      </c>
      <c r="E15" s="26" t="s">
        <v>34</v>
      </c>
      <c r="F15" s="27">
        <f>SUM(F11:F14)</f>
        <v>2958</v>
      </c>
      <c r="G15" s="27">
        <f>SUM(G11:G14)</f>
        <v>0</v>
      </c>
      <c r="H15" s="27">
        <f>SUM(H11:H14)</f>
        <v>103645.28</v>
      </c>
      <c r="I15" s="27">
        <f>SUM(I11:I14)</f>
        <v>0</v>
      </c>
    </row>
    <row r="16" spans="1:1025" ht="47.25" x14ac:dyDescent="0.25">
      <c r="A16" s="24" t="s">
        <v>4691</v>
      </c>
      <c r="B16" s="24" t="s">
        <v>67</v>
      </c>
      <c r="C16" s="24" t="s">
        <v>68</v>
      </c>
      <c r="D16" s="24" t="s">
        <v>69</v>
      </c>
      <c r="E16" s="24" t="s">
        <v>7</v>
      </c>
      <c r="F16" s="25">
        <v>1478.56</v>
      </c>
      <c r="G16" s="25">
        <v>0</v>
      </c>
      <c r="H16" s="25">
        <v>0</v>
      </c>
      <c r="I16" s="25">
        <v>0</v>
      </c>
    </row>
    <row r="17" spans="1:9" ht="31.5" x14ac:dyDescent="0.25">
      <c r="A17" s="24" t="s">
        <v>4691</v>
      </c>
      <c r="B17" s="24" t="s">
        <v>67</v>
      </c>
      <c r="C17" s="24" t="s">
        <v>70</v>
      </c>
      <c r="D17" s="24" t="s">
        <v>71</v>
      </c>
      <c r="E17" s="24" t="s">
        <v>7</v>
      </c>
      <c r="F17" s="25">
        <v>24973.75</v>
      </c>
      <c r="G17" s="25">
        <v>0</v>
      </c>
      <c r="H17" s="25">
        <v>0</v>
      </c>
      <c r="I17" s="25">
        <v>0</v>
      </c>
    </row>
    <row r="18" spans="1:9" x14ac:dyDescent="0.25">
      <c r="A18" s="26" t="s">
        <v>45</v>
      </c>
      <c r="B18" s="26" t="s">
        <v>34</v>
      </c>
      <c r="C18" s="26" t="s">
        <v>34</v>
      </c>
      <c r="D18" s="26" t="s">
        <v>34</v>
      </c>
      <c r="E18" s="26" t="s">
        <v>34</v>
      </c>
      <c r="F18" s="27">
        <f>SUM(F16:F17)</f>
        <v>26452.31</v>
      </c>
      <c r="G18" s="27">
        <f>SUM(G16:G17)</f>
        <v>0</v>
      </c>
      <c r="H18" s="27">
        <f>SUM(H16:H17)</f>
        <v>0</v>
      </c>
      <c r="I18" s="27">
        <f>SUM(I16:I17)</f>
        <v>0</v>
      </c>
    </row>
    <row r="19" spans="1:9" ht="31.5" x14ac:dyDescent="0.25">
      <c r="A19" s="29" t="s">
        <v>79</v>
      </c>
      <c r="B19" s="30" t="s">
        <v>80</v>
      </c>
      <c r="C19" s="30" t="s">
        <v>81</v>
      </c>
      <c r="D19" s="30" t="s">
        <v>34</v>
      </c>
      <c r="E19" s="31" t="s">
        <v>7</v>
      </c>
      <c r="F19" s="32">
        <v>1856041</v>
      </c>
      <c r="G19" s="32">
        <v>0</v>
      </c>
      <c r="H19" s="32">
        <v>1991620</v>
      </c>
      <c r="I19" s="32">
        <v>1198047</v>
      </c>
    </row>
    <row r="20" spans="1:9" ht="31.5" x14ac:dyDescent="0.25">
      <c r="A20" s="29" t="s">
        <v>79</v>
      </c>
      <c r="B20" s="30" t="s">
        <v>80</v>
      </c>
      <c r="C20" s="30" t="s">
        <v>4667</v>
      </c>
      <c r="D20" s="30" t="s">
        <v>34</v>
      </c>
      <c r="E20" s="31" t="s">
        <v>7</v>
      </c>
      <c r="F20" s="32">
        <f>189759.67+960.5</f>
        <v>190720.17</v>
      </c>
      <c r="G20" s="32">
        <v>0</v>
      </c>
      <c r="H20" s="32">
        <v>165732</v>
      </c>
      <c r="I20" s="32">
        <v>149913</v>
      </c>
    </row>
    <row r="21" spans="1:9" ht="31.5" x14ac:dyDescent="0.25">
      <c r="A21" s="29" t="s">
        <v>79</v>
      </c>
      <c r="B21" s="30" t="s">
        <v>80</v>
      </c>
      <c r="C21" s="36" t="s">
        <v>4596</v>
      </c>
      <c r="D21" s="30" t="s">
        <v>34</v>
      </c>
      <c r="E21" s="31" t="s">
        <v>7</v>
      </c>
      <c r="F21" s="32">
        <v>64569.19</v>
      </c>
      <c r="G21" s="32">
        <v>0</v>
      </c>
      <c r="H21" s="32">
        <v>70806.62</v>
      </c>
      <c r="I21" s="32">
        <v>60318</v>
      </c>
    </row>
    <row r="22" spans="1:9" ht="63" x14ac:dyDescent="0.25">
      <c r="A22" s="29" t="s">
        <v>79</v>
      </c>
      <c r="B22" s="30" t="s">
        <v>80</v>
      </c>
      <c r="C22" s="30" t="s">
        <v>82</v>
      </c>
      <c r="D22" s="30">
        <v>41847154</v>
      </c>
      <c r="E22" s="31" t="s">
        <v>7</v>
      </c>
      <c r="F22" s="32">
        <v>507.5</v>
      </c>
      <c r="G22" s="32">
        <v>0</v>
      </c>
      <c r="H22" s="32">
        <v>508</v>
      </c>
      <c r="I22" s="32">
        <v>508</v>
      </c>
    </row>
    <row r="23" spans="1:9" ht="31.5" x14ac:dyDescent="0.25">
      <c r="A23" s="29" t="s">
        <v>79</v>
      </c>
      <c r="B23" s="30" t="s">
        <v>80</v>
      </c>
      <c r="C23" s="30" t="s">
        <v>83</v>
      </c>
      <c r="D23" s="30">
        <v>23620751</v>
      </c>
      <c r="E23" s="31" t="s">
        <v>7</v>
      </c>
      <c r="F23" s="32">
        <v>439.41</v>
      </c>
      <c r="G23" s="32">
        <v>0</v>
      </c>
      <c r="H23" s="32">
        <v>439.41</v>
      </c>
      <c r="I23" s="32">
        <v>0</v>
      </c>
    </row>
    <row r="24" spans="1:9" ht="31.5" x14ac:dyDescent="0.25">
      <c r="A24" s="29" t="s">
        <v>79</v>
      </c>
      <c r="B24" s="30" t="s">
        <v>80</v>
      </c>
      <c r="C24" s="30" t="s">
        <v>84</v>
      </c>
      <c r="D24" s="30" t="s">
        <v>85</v>
      </c>
      <c r="E24" s="31" t="s">
        <v>7</v>
      </c>
      <c r="F24" s="32">
        <v>0</v>
      </c>
      <c r="G24" s="32">
        <v>0</v>
      </c>
      <c r="H24" s="32">
        <v>259.2</v>
      </c>
      <c r="I24" s="32">
        <v>0</v>
      </c>
    </row>
    <row r="25" spans="1:9" ht="31.5" x14ac:dyDescent="0.25">
      <c r="A25" s="29" t="s">
        <v>79</v>
      </c>
      <c r="B25" s="30" t="s">
        <v>80</v>
      </c>
      <c r="C25" s="30" t="s">
        <v>46</v>
      </c>
      <c r="D25" s="30">
        <v>20875278</v>
      </c>
      <c r="E25" s="31" t="s">
        <v>7</v>
      </c>
      <c r="F25" s="32">
        <v>350.36</v>
      </c>
      <c r="G25" s="32">
        <v>0</v>
      </c>
      <c r="H25" s="32">
        <v>0</v>
      </c>
      <c r="I25" s="32">
        <v>0</v>
      </c>
    </row>
    <row r="26" spans="1:9" ht="31.5" x14ac:dyDescent="0.25">
      <c r="A26" s="29" t="s">
        <v>79</v>
      </c>
      <c r="B26" s="30" t="s">
        <v>80</v>
      </c>
      <c r="C26" s="30" t="s">
        <v>86</v>
      </c>
      <c r="D26" s="30">
        <v>31821381</v>
      </c>
      <c r="E26" s="31" t="s">
        <v>7</v>
      </c>
      <c r="F26" s="32">
        <v>484.49</v>
      </c>
      <c r="G26" s="32">
        <v>0</v>
      </c>
      <c r="H26" s="32">
        <v>484.49</v>
      </c>
      <c r="I26" s="32">
        <v>0</v>
      </c>
    </row>
    <row r="27" spans="1:9" ht="31.5" x14ac:dyDescent="0.25">
      <c r="A27" s="29" t="s">
        <v>79</v>
      </c>
      <c r="B27" s="30" t="s">
        <v>80</v>
      </c>
      <c r="C27" s="30" t="s">
        <v>87</v>
      </c>
      <c r="D27" s="30">
        <v>36536554</v>
      </c>
      <c r="E27" s="31" t="s">
        <v>7</v>
      </c>
      <c r="F27" s="32">
        <v>250.76</v>
      </c>
      <c r="G27" s="32">
        <v>0</v>
      </c>
      <c r="H27" s="32">
        <v>456.46</v>
      </c>
      <c r="I27" s="32">
        <v>0</v>
      </c>
    </row>
    <row r="28" spans="1:9" ht="31.5" x14ac:dyDescent="0.25">
      <c r="A28" s="29" t="s">
        <v>79</v>
      </c>
      <c r="B28" s="30" t="s">
        <v>80</v>
      </c>
      <c r="C28" s="30" t="s">
        <v>88</v>
      </c>
      <c r="D28" s="30" t="s">
        <v>89</v>
      </c>
      <c r="E28" s="31" t="s">
        <v>7</v>
      </c>
      <c r="F28" s="32">
        <v>121.83</v>
      </c>
      <c r="G28" s="32">
        <v>0</v>
      </c>
      <c r="H28" s="32">
        <v>0</v>
      </c>
      <c r="I28" s="32">
        <v>0</v>
      </c>
    </row>
    <row r="29" spans="1:9" ht="31.5" x14ac:dyDescent="0.25">
      <c r="A29" s="29" t="s">
        <v>79</v>
      </c>
      <c r="B29" s="30" t="s">
        <v>80</v>
      </c>
      <c r="C29" s="30" t="s">
        <v>90</v>
      </c>
      <c r="D29" s="30">
        <v>13872405</v>
      </c>
      <c r="E29" s="31" t="s">
        <v>7</v>
      </c>
      <c r="F29" s="32">
        <v>5115.67</v>
      </c>
      <c r="G29" s="32">
        <v>0</v>
      </c>
      <c r="H29" s="32">
        <v>8497.15</v>
      </c>
      <c r="I29" s="32">
        <v>7051.78</v>
      </c>
    </row>
    <row r="30" spans="1:9" ht="31.5" x14ac:dyDescent="0.25">
      <c r="A30" s="29" t="s">
        <v>79</v>
      </c>
      <c r="B30" s="30" t="s">
        <v>80</v>
      </c>
      <c r="C30" s="30" t="s">
        <v>91</v>
      </c>
      <c r="D30" s="30" t="s">
        <v>92</v>
      </c>
      <c r="E30" s="31" t="s">
        <v>7</v>
      </c>
      <c r="F30" s="32">
        <v>254.04</v>
      </c>
      <c r="G30" s="32">
        <v>0</v>
      </c>
      <c r="H30" s="32">
        <v>254.04</v>
      </c>
      <c r="I30" s="32">
        <v>0</v>
      </c>
    </row>
    <row r="31" spans="1:9" ht="31.5" x14ac:dyDescent="0.25">
      <c r="A31" s="29" t="s">
        <v>79</v>
      </c>
      <c r="B31" s="30" t="s">
        <v>80</v>
      </c>
      <c r="C31" s="30" t="s">
        <v>93</v>
      </c>
      <c r="D31" s="30">
        <v>200128475</v>
      </c>
      <c r="E31" s="31" t="s">
        <v>7</v>
      </c>
      <c r="F31" s="32">
        <v>2237.7800000000002</v>
      </c>
      <c r="G31" s="32">
        <v>0</v>
      </c>
      <c r="H31" s="32">
        <v>0</v>
      </c>
      <c r="I31" s="32">
        <v>0</v>
      </c>
    </row>
    <row r="32" spans="1:9" ht="31.5" x14ac:dyDescent="0.25">
      <c r="A32" s="29" t="s">
        <v>79</v>
      </c>
      <c r="B32" s="30" t="s">
        <v>80</v>
      </c>
      <c r="C32" s="30" t="s">
        <v>94</v>
      </c>
      <c r="D32" s="30">
        <v>35786330</v>
      </c>
      <c r="E32" s="31" t="s">
        <v>7</v>
      </c>
      <c r="F32" s="32">
        <v>6191.29</v>
      </c>
      <c r="G32" s="32">
        <v>0</v>
      </c>
      <c r="H32" s="32">
        <v>497.32</v>
      </c>
      <c r="I32" s="32">
        <v>497</v>
      </c>
    </row>
    <row r="33" spans="1:9" ht="31.5" x14ac:dyDescent="0.25">
      <c r="A33" s="29" t="s">
        <v>79</v>
      </c>
      <c r="B33" s="30" t="s">
        <v>80</v>
      </c>
      <c r="C33" s="30" t="s">
        <v>95</v>
      </c>
      <c r="D33" s="30" t="s">
        <v>96</v>
      </c>
      <c r="E33" s="31" t="s">
        <v>7</v>
      </c>
      <c r="F33" s="32">
        <v>0</v>
      </c>
      <c r="G33" s="32">
        <v>0</v>
      </c>
      <c r="H33" s="32">
        <v>9964.3799999999992</v>
      </c>
      <c r="I33" s="32">
        <v>9489.89</v>
      </c>
    </row>
    <row r="34" spans="1:9" ht="31.5" x14ac:dyDescent="0.25">
      <c r="A34" s="29" t="s">
        <v>79</v>
      </c>
      <c r="B34" s="30" t="s">
        <v>80</v>
      </c>
      <c r="C34" s="30" t="s">
        <v>95</v>
      </c>
      <c r="D34" s="30" t="s">
        <v>96</v>
      </c>
      <c r="E34" s="31" t="s">
        <v>7</v>
      </c>
      <c r="F34" s="32">
        <v>0</v>
      </c>
      <c r="G34" s="32">
        <v>0</v>
      </c>
      <c r="H34" s="32">
        <v>7521.39</v>
      </c>
      <c r="I34" s="32">
        <v>7163.23</v>
      </c>
    </row>
    <row r="35" spans="1:9" ht="31.5" x14ac:dyDescent="0.25">
      <c r="A35" s="29" t="s">
        <v>79</v>
      </c>
      <c r="B35" s="30" t="s">
        <v>80</v>
      </c>
      <c r="C35" s="30" t="s">
        <v>46</v>
      </c>
      <c r="D35" s="30">
        <v>20875278</v>
      </c>
      <c r="E35" s="31" t="s">
        <v>7</v>
      </c>
      <c r="F35" s="32">
        <v>557.75</v>
      </c>
      <c r="G35" s="32">
        <v>0</v>
      </c>
      <c r="H35" s="32">
        <v>0</v>
      </c>
      <c r="I35" s="32">
        <v>0</v>
      </c>
    </row>
    <row r="36" spans="1:9" ht="31.5" x14ac:dyDescent="0.25">
      <c r="A36" s="29" t="s">
        <v>79</v>
      </c>
      <c r="B36" s="30" t="s">
        <v>80</v>
      </c>
      <c r="C36" s="30" t="s">
        <v>97</v>
      </c>
      <c r="D36" s="30">
        <v>20880807</v>
      </c>
      <c r="E36" s="31" t="s">
        <v>7</v>
      </c>
      <c r="F36" s="32">
        <v>5580.46</v>
      </c>
      <c r="G36" s="32">
        <v>0</v>
      </c>
      <c r="H36" s="32">
        <v>2619.2600000000002</v>
      </c>
      <c r="I36" s="32">
        <v>15.6</v>
      </c>
    </row>
    <row r="37" spans="1:9" ht="31.5" x14ac:dyDescent="0.25">
      <c r="A37" s="29" t="s">
        <v>79</v>
      </c>
      <c r="B37" s="30" t="s">
        <v>80</v>
      </c>
      <c r="C37" s="30" t="s">
        <v>98</v>
      </c>
      <c r="D37" s="30" t="s">
        <v>99</v>
      </c>
      <c r="E37" s="31" t="s">
        <v>7</v>
      </c>
      <c r="F37" s="32">
        <v>1893.54</v>
      </c>
      <c r="G37" s="32">
        <v>0</v>
      </c>
      <c r="H37" s="32">
        <v>946.27</v>
      </c>
      <c r="I37" s="32">
        <v>0</v>
      </c>
    </row>
    <row r="38" spans="1:9" ht="31.5" x14ac:dyDescent="0.25">
      <c r="A38" s="29" t="s">
        <v>79</v>
      </c>
      <c r="B38" s="30" t="s">
        <v>80</v>
      </c>
      <c r="C38" s="30" t="s">
        <v>100</v>
      </c>
      <c r="D38" s="30" t="s">
        <v>101</v>
      </c>
      <c r="E38" s="31" t="s">
        <v>7</v>
      </c>
      <c r="F38" s="32">
        <v>3670.67</v>
      </c>
      <c r="G38" s="32">
        <v>0</v>
      </c>
      <c r="H38" s="32">
        <v>515.96</v>
      </c>
      <c r="I38" s="32">
        <v>0</v>
      </c>
    </row>
    <row r="39" spans="1:9" ht="31.5" x14ac:dyDescent="0.25">
      <c r="A39" s="29" t="s">
        <v>79</v>
      </c>
      <c r="B39" s="30" t="s">
        <v>80</v>
      </c>
      <c r="C39" s="30" t="s">
        <v>102</v>
      </c>
      <c r="D39" s="30" t="s">
        <v>103</v>
      </c>
      <c r="E39" s="31" t="s">
        <v>7</v>
      </c>
      <c r="F39" s="32">
        <v>0</v>
      </c>
      <c r="G39" s="32">
        <v>0</v>
      </c>
      <c r="H39" s="32">
        <v>777.28</v>
      </c>
      <c r="I39" s="32">
        <v>777</v>
      </c>
    </row>
    <row r="40" spans="1:9" ht="31.5" x14ac:dyDescent="0.25">
      <c r="A40" s="29" t="s">
        <v>79</v>
      </c>
      <c r="B40" s="30" t="s">
        <v>80</v>
      </c>
      <c r="C40" s="30" t="s">
        <v>104</v>
      </c>
      <c r="D40" s="30" t="s">
        <v>105</v>
      </c>
      <c r="E40" s="31" t="s">
        <v>7</v>
      </c>
      <c r="F40" s="32">
        <v>0</v>
      </c>
      <c r="G40" s="32">
        <v>0</v>
      </c>
      <c r="H40" s="32">
        <v>240</v>
      </c>
      <c r="I40" s="32">
        <v>0</v>
      </c>
    </row>
    <row r="41" spans="1:9" ht="31.5" x14ac:dyDescent="0.25">
      <c r="A41" s="29" t="s">
        <v>79</v>
      </c>
      <c r="B41" s="30" t="s">
        <v>80</v>
      </c>
      <c r="C41" s="30" t="s">
        <v>106</v>
      </c>
      <c r="D41" s="30">
        <v>25044056</v>
      </c>
      <c r="E41" s="31" t="s">
        <v>7</v>
      </c>
      <c r="F41" s="32">
        <v>1033.75</v>
      </c>
      <c r="G41" s="32">
        <v>0</v>
      </c>
      <c r="H41" s="32">
        <v>1031.54</v>
      </c>
      <c r="I41" s="32">
        <v>0</v>
      </c>
    </row>
    <row r="42" spans="1:9" ht="31.5" x14ac:dyDescent="0.25">
      <c r="A42" s="29" t="s">
        <v>79</v>
      </c>
      <c r="B42" s="30" t="s">
        <v>80</v>
      </c>
      <c r="C42" s="30" t="s">
        <v>107</v>
      </c>
      <c r="D42" s="33" t="s">
        <v>108</v>
      </c>
      <c r="E42" s="31" t="s">
        <v>7</v>
      </c>
      <c r="F42" s="32">
        <v>0</v>
      </c>
      <c r="G42" s="32">
        <v>0</v>
      </c>
      <c r="H42" s="32">
        <v>1890</v>
      </c>
      <c r="I42" s="32">
        <v>0</v>
      </c>
    </row>
    <row r="43" spans="1:9" ht="31.5" x14ac:dyDescent="0.25">
      <c r="A43" s="29" t="s">
        <v>79</v>
      </c>
      <c r="B43" s="30" t="s">
        <v>80</v>
      </c>
      <c r="C43" s="30" t="s">
        <v>81</v>
      </c>
      <c r="D43" s="30" t="s">
        <v>34</v>
      </c>
      <c r="E43" s="33" t="s">
        <v>59</v>
      </c>
      <c r="F43" s="32">
        <v>0</v>
      </c>
      <c r="G43" s="32">
        <v>0</v>
      </c>
      <c r="H43" s="32">
        <v>4545</v>
      </c>
      <c r="I43" s="32">
        <v>0</v>
      </c>
    </row>
    <row r="44" spans="1:9" x14ac:dyDescent="0.25">
      <c r="A44" s="34" t="s">
        <v>45</v>
      </c>
      <c r="B44" s="18" t="s">
        <v>34</v>
      </c>
      <c r="C44" s="18" t="s">
        <v>34</v>
      </c>
      <c r="D44" s="18" t="s">
        <v>34</v>
      </c>
      <c r="E44" s="18" t="s">
        <v>34</v>
      </c>
      <c r="F44" s="35">
        <f>SUM(F19:F43)</f>
        <v>2140019.6599999997</v>
      </c>
      <c r="G44" s="35">
        <f>SUM(G19:G43)</f>
        <v>0</v>
      </c>
      <c r="H44" s="35">
        <f>SUM(H19:H43)</f>
        <v>2269605.77</v>
      </c>
      <c r="I44" s="35">
        <f>SUM(I19:I43)</f>
        <v>1433780.5</v>
      </c>
    </row>
    <row r="45" spans="1:9" ht="31.5" x14ac:dyDescent="0.25">
      <c r="A45" s="24" t="s">
        <v>125</v>
      </c>
      <c r="B45" s="24" t="s">
        <v>126</v>
      </c>
      <c r="C45" s="24" t="s">
        <v>127</v>
      </c>
      <c r="D45" s="24" t="s">
        <v>128</v>
      </c>
      <c r="E45" s="24" t="s">
        <v>59</v>
      </c>
      <c r="F45" s="25">
        <v>4880</v>
      </c>
      <c r="G45" s="25">
        <v>4880</v>
      </c>
      <c r="H45" s="25">
        <v>4880</v>
      </c>
      <c r="I45" s="25">
        <v>4880</v>
      </c>
    </row>
    <row r="46" spans="1:9" x14ac:dyDescent="0.25">
      <c r="A46" s="26" t="s">
        <v>45</v>
      </c>
      <c r="B46" s="26" t="s">
        <v>34</v>
      </c>
      <c r="C46" s="26" t="s">
        <v>34</v>
      </c>
      <c r="D46" s="26" t="s">
        <v>34</v>
      </c>
      <c r="E46" s="26" t="s">
        <v>34</v>
      </c>
      <c r="F46" s="27">
        <f>SUM(F45)</f>
        <v>4880</v>
      </c>
      <c r="G46" s="27">
        <f>SUM(G45)</f>
        <v>4880</v>
      </c>
      <c r="H46" s="27">
        <f>SUM(H45)</f>
        <v>4880</v>
      </c>
      <c r="I46" s="27">
        <f>SUM(I45)</f>
        <v>4880</v>
      </c>
    </row>
    <row r="47" spans="1:9" ht="31.5" x14ac:dyDescent="0.25">
      <c r="A47" s="24" t="s">
        <v>134</v>
      </c>
      <c r="B47" s="24" t="s">
        <v>135</v>
      </c>
      <c r="C47" s="24" t="s">
        <v>136</v>
      </c>
      <c r="D47" s="24" t="s">
        <v>137</v>
      </c>
      <c r="E47" s="24" t="s">
        <v>7</v>
      </c>
      <c r="F47" s="25">
        <v>0</v>
      </c>
      <c r="G47" s="25">
        <v>0</v>
      </c>
      <c r="H47" s="25">
        <v>8620.74</v>
      </c>
      <c r="I47" s="25">
        <v>0</v>
      </c>
    </row>
    <row r="48" spans="1:9" ht="31.5" x14ac:dyDescent="0.25">
      <c r="A48" s="24" t="s">
        <v>134</v>
      </c>
      <c r="B48" s="24" t="s">
        <v>135</v>
      </c>
      <c r="C48" s="24" t="s">
        <v>138</v>
      </c>
      <c r="D48" s="24" t="s">
        <v>42</v>
      </c>
      <c r="E48" s="24" t="s">
        <v>59</v>
      </c>
      <c r="F48" s="25">
        <v>0</v>
      </c>
      <c r="G48" s="25">
        <v>0</v>
      </c>
      <c r="H48" s="25">
        <v>40762.69</v>
      </c>
      <c r="I48" s="25">
        <v>0</v>
      </c>
    </row>
    <row r="49" spans="1:9" x14ac:dyDescent="0.25">
      <c r="A49" s="26" t="s">
        <v>45</v>
      </c>
      <c r="B49" s="26" t="s">
        <v>34</v>
      </c>
      <c r="C49" s="26" t="s">
        <v>34</v>
      </c>
      <c r="D49" s="26" t="s">
        <v>34</v>
      </c>
      <c r="E49" s="26" t="s">
        <v>34</v>
      </c>
      <c r="F49" s="27">
        <f>SUM(F47:F48)</f>
        <v>0</v>
      </c>
      <c r="G49" s="27">
        <f>SUM(G47:G48)</f>
        <v>0</v>
      </c>
      <c r="H49" s="27">
        <f>SUM(H47:H48)</f>
        <v>49383.43</v>
      </c>
      <c r="I49" s="27">
        <f>SUM(I47:I48)</f>
        <v>0</v>
      </c>
    </row>
    <row r="50" spans="1:9" ht="31.5" x14ac:dyDescent="0.25">
      <c r="A50" s="36" t="s">
        <v>142</v>
      </c>
      <c r="B50" s="36" t="s">
        <v>143</v>
      </c>
      <c r="C50" s="36" t="s">
        <v>144</v>
      </c>
      <c r="D50" s="36" t="s">
        <v>145</v>
      </c>
      <c r="E50" s="36" t="s">
        <v>141</v>
      </c>
      <c r="F50" s="21">
        <v>0</v>
      </c>
      <c r="G50" s="21">
        <v>0</v>
      </c>
      <c r="H50" s="21">
        <v>56700</v>
      </c>
      <c r="I50" s="21">
        <v>56700</v>
      </c>
    </row>
    <row r="51" spans="1:9" ht="31.5" x14ac:dyDescent="0.25">
      <c r="A51" s="36" t="s">
        <v>142</v>
      </c>
      <c r="B51" s="36" t="s">
        <v>143</v>
      </c>
      <c r="C51" s="36" t="s">
        <v>146</v>
      </c>
      <c r="D51" s="36" t="s">
        <v>147</v>
      </c>
      <c r="E51" s="36" t="s">
        <v>141</v>
      </c>
      <c r="F51" s="21">
        <v>0</v>
      </c>
      <c r="G51" s="21">
        <v>0</v>
      </c>
      <c r="H51" s="21">
        <v>50000</v>
      </c>
      <c r="I51" s="21">
        <v>50000</v>
      </c>
    </row>
    <row r="52" spans="1:9" ht="31.5" x14ac:dyDescent="0.25">
      <c r="A52" s="36" t="s">
        <v>142</v>
      </c>
      <c r="B52" s="36" t="s">
        <v>143</v>
      </c>
      <c r="C52" s="36" t="s">
        <v>4596</v>
      </c>
      <c r="D52" s="36" t="s">
        <v>34</v>
      </c>
      <c r="E52" s="36" t="s">
        <v>141</v>
      </c>
      <c r="F52" s="21">
        <v>137069</v>
      </c>
      <c r="G52" s="21">
        <v>85826</v>
      </c>
      <c r="H52" s="21">
        <v>12500</v>
      </c>
      <c r="I52" s="21">
        <v>12500</v>
      </c>
    </row>
    <row r="53" spans="1:9" ht="31.5" x14ac:dyDescent="0.25">
      <c r="A53" s="36" t="s">
        <v>142</v>
      </c>
      <c r="B53" s="36" t="s">
        <v>143</v>
      </c>
      <c r="C53" s="36" t="s">
        <v>148</v>
      </c>
      <c r="D53" s="36" t="s">
        <v>149</v>
      </c>
      <c r="E53" s="36" t="s">
        <v>141</v>
      </c>
      <c r="F53" s="21">
        <v>1932</v>
      </c>
      <c r="G53" s="21">
        <v>0</v>
      </c>
      <c r="H53" s="21">
        <v>0</v>
      </c>
      <c r="I53" s="21">
        <v>0</v>
      </c>
    </row>
    <row r="54" spans="1:9" ht="31.5" x14ac:dyDescent="0.25">
      <c r="A54" s="36" t="s">
        <v>142</v>
      </c>
      <c r="B54" s="36" t="s">
        <v>143</v>
      </c>
      <c r="C54" s="36" t="s">
        <v>150</v>
      </c>
      <c r="D54" s="36" t="s">
        <v>151</v>
      </c>
      <c r="E54" s="36" t="s">
        <v>141</v>
      </c>
      <c r="F54" s="21">
        <v>0.64</v>
      </c>
      <c r="G54" s="21">
        <v>0.64</v>
      </c>
      <c r="H54" s="21">
        <v>0.64</v>
      </c>
      <c r="I54" s="21">
        <v>0.64</v>
      </c>
    </row>
    <row r="55" spans="1:9" ht="31.5" x14ac:dyDescent="0.25">
      <c r="A55" s="36" t="s">
        <v>142</v>
      </c>
      <c r="B55" s="36" t="s">
        <v>143</v>
      </c>
      <c r="C55" s="36" t="s">
        <v>152</v>
      </c>
      <c r="D55" s="36" t="s">
        <v>153</v>
      </c>
      <c r="E55" s="36" t="s">
        <v>141</v>
      </c>
      <c r="F55" s="21">
        <v>611.4</v>
      </c>
      <c r="G55" s="21">
        <v>611.4</v>
      </c>
      <c r="H55" s="21">
        <v>0</v>
      </c>
      <c r="I55" s="21">
        <v>0</v>
      </c>
    </row>
    <row r="56" spans="1:9" ht="31.5" x14ac:dyDescent="0.25">
      <c r="A56" s="36" t="s">
        <v>142</v>
      </c>
      <c r="B56" s="36" t="s">
        <v>143</v>
      </c>
      <c r="C56" s="36" t="s">
        <v>154</v>
      </c>
      <c r="D56" s="36" t="s">
        <v>155</v>
      </c>
      <c r="E56" s="36" t="s">
        <v>141</v>
      </c>
      <c r="F56" s="21">
        <v>6189.26</v>
      </c>
      <c r="G56" s="21">
        <v>0</v>
      </c>
      <c r="H56" s="21">
        <v>0</v>
      </c>
      <c r="I56" s="21">
        <v>0</v>
      </c>
    </row>
    <row r="57" spans="1:9" ht="31.5" x14ac:dyDescent="0.25">
      <c r="A57" s="36" t="s">
        <v>142</v>
      </c>
      <c r="B57" s="36" t="s">
        <v>143</v>
      </c>
      <c r="C57" s="36" t="s">
        <v>156</v>
      </c>
      <c r="D57" s="36" t="s">
        <v>157</v>
      </c>
      <c r="E57" s="36" t="s">
        <v>141</v>
      </c>
      <c r="F57" s="21">
        <v>10</v>
      </c>
      <c r="G57" s="21">
        <v>10</v>
      </c>
      <c r="H57" s="21">
        <v>10</v>
      </c>
      <c r="I57" s="21">
        <v>10</v>
      </c>
    </row>
    <row r="58" spans="1:9" ht="31.5" x14ac:dyDescent="0.25">
      <c r="A58" s="36" t="s">
        <v>142</v>
      </c>
      <c r="B58" s="36" t="s">
        <v>143</v>
      </c>
      <c r="C58" s="36" t="s">
        <v>158</v>
      </c>
      <c r="D58" s="36" t="s">
        <v>159</v>
      </c>
      <c r="E58" s="36" t="s">
        <v>141</v>
      </c>
      <c r="F58" s="21">
        <v>6745</v>
      </c>
      <c r="G58" s="21">
        <v>6745</v>
      </c>
      <c r="H58" s="21">
        <v>0</v>
      </c>
      <c r="I58" s="21">
        <v>0</v>
      </c>
    </row>
    <row r="59" spans="1:9" ht="31.5" x14ac:dyDescent="0.25">
      <c r="A59" s="36" t="s">
        <v>142</v>
      </c>
      <c r="B59" s="36" t="s">
        <v>143</v>
      </c>
      <c r="C59" s="36" t="s">
        <v>160</v>
      </c>
      <c r="D59" s="36" t="s">
        <v>161</v>
      </c>
      <c r="E59" s="36" t="s">
        <v>141</v>
      </c>
      <c r="F59" s="21">
        <v>97401.48</v>
      </c>
      <c r="G59" s="21">
        <v>97401.48</v>
      </c>
      <c r="H59" s="21">
        <v>0</v>
      </c>
      <c r="I59" s="21">
        <v>0</v>
      </c>
    </row>
    <row r="60" spans="1:9" ht="31.5" x14ac:dyDescent="0.25">
      <c r="A60" s="36" t="s">
        <v>142</v>
      </c>
      <c r="B60" s="36" t="s">
        <v>143</v>
      </c>
      <c r="C60" s="36" t="s">
        <v>162</v>
      </c>
      <c r="D60" s="36" t="s">
        <v>163</v>
      </c>
      <c r="E60" s="36" t="s">
        <v>141</v>
      </c>
      <c r="F60" s="21">
        <v>127</v>
      </c>
      <c r="G60" s="21">
        <v>127</v>
      </c>
      <c r="H60" s="21">
        <v>0</v>
      </c>
      <c r="I60" s="21">
        <v>0</v>
      </c>
    </row>
    <row r="61" spans="1:9" ht="31.5" x14ac:dyDescent="0.25">
      <c r="A61" s="36" t="s">
        <v>142</v>
      </c>
      <c r="B61" s="36" t="s">
        <v>143</v>
      </c>
      <c r="C61" s="36" t="s">
        <v>164</v>
      </c>
      <c r="D61" s="36" t="s">
        <v>165</v>
      </c>
      <c r="E61" s="36" t="s">
        <v>141</v>
      </c>
      <c r="F61" s="21">
        <v>228</v>
      </c>
      <c r="G61" s="21">
        <v>0</v>
      </c>
      <c r="H61" s="21">
        <v>228</v>
      </c>
      <c r="I61" s="21">
        <v>0</v>
      </c>
    </row>
    <row r="62" spans="1:9" ht="31.5" x14ac:dyDescent="0.25">
      <c r="A62" s="36" t="s">
        <v>142</v>
      </c>
      <c r="B62" s="36" t="s">
        <v>143</v>
      </c>
      <c r="C62" s="36" t="s">
        <v>166</v>
      </c>
      <c r="D62" s="36" t="s">
        <v>167</v>
      </c>
      <c r="E62" s="36" t="s">
        <v>141</v>
      </c>
      <c r="F62" s="21">
        <v>0</v>
      </c>
      <c r="G62" s="21">
        <v>0</v>
      </c>
      <c r="H62" s="21">
        <v>3360.72</v>
      </c>
      <c r="I62" s="21">
        <v>0</v>
      </c>
    </row>
    <row r="63" spans="1:9" ht="31.5" x14ac:dyDescent="0.25">
      <c r="A63" s="36" t="s">
        <v>142</v>
      </c>
      <c r="B63" s="36" t="s">
        <v>143</v>
      </c>
      <c r="C63" s="36" t="s">
        <v>168</v>
      </c>
      <c r="D63" s="36" t="s">
        <v>169</v>
      </c>
      <c r="E63" s="36" t="s">
        <v>141</v>
      </c>
      <c r="F63" s="21">
        <v>2100</v>
      </c>
      <c r="G63" s="21">
        <v>2100</v>
      </c>
      <c r="H63" s="21">
        <v>0</v>
      </c>
      <c r="I63" s="21">
        <v>0</v>
      </c>
    </row>
    <row r="64" spans="1:9" ht="31.5" x14ac:dyDescent="0.25">
      <c r="A64" s="36" t="s">
        <v>142</v>
      </c>
      <c r="B64" s="36" t="s">
        <v>143</v>
      </c>
      <c r="C64" s="36" t="s">
        <v>170</v>
      </c>
      <c r="D64" s="36" t="s">
        <v>171</v>
      </c>
      <c r="E64" s="36" t="s">
        <v>141</v>
      </c>
      <c r="F64" s="21">
        <v>2701.6</v>
      </c>
      <c r="G64" s="21">
        <v>2701.6</v>
      </c>
      <c r="H64" s="21">
        <v>0</v>
      </c>
      <c r="I64" s="21">
        <v>0</v>
      </c>
    </row>
    <row r="65" spans="1:9" ht="31.5" x14ac:dyDescent="0.25">
      <c r="A65" s="36" t="s">
        <v>142</v>
      </c>
      <c r="B65" s="36" t="s">
        <v>143</v>
      </c>
      <c r="C65" s="36" t="s">
        <v>172</v>
      </c>
      <c r="D65" s="36" t="s">
        <v>173</v>
      </c>
      <c r="E65" s="36" t="s">
        <v>141</v>
      </c>
      <c r="F65" s="21">
        <v>26950</v>
      </c>
      <c r="G65" s="21">
        <v>26950</v>
      </c>
      <c r="H65" s="21">
        <v>0</v>
      </c>
      <c r="I65" s="21">
        <v>0</v>
      </c>
    </row>
    <row r="66" spans="1:9" ht="31.5" x14ac:dyDescent="0.25">
      <c r="A66" s="36" t="s">
        <v>142</v>
      </c>
      <c r="B66" s="36" t="s">
        <v>143</v>
      </c>
      <c r="C66" s="36" t="s">
        <v>174</v>
      </c>
      <c r="D66" s="36" t="s">
        <v>175</v>
      </c>
      <c r="E66" s="36" t="s">
        <v>141</v>
      </c>
      <c r="F66" s="21">
        <v>66000</v>
      </c>
      <c r="G66" s="21">
        <v>66000</v>
      </c>
      <c r="H66" s="21">
        <v>0</v>
      </c>
      <c r="I66" s="21">
        <v>0</v>
      </c>
    </row>
    <row r="67" spans="1:9" ht="31.5" x14ac:dyDescent="0.25">
      <c r="A67" s="36" t="s">
        <v>142</v>
      </c>
      <c r="B67" s="36" t="s">
        <v>143</v>
      </c>
      <c r="C67" s="36" t="s">
        <v>176</v>
      </c>
      <c r="D67" s="36" t="s">
        <v>177</v>
      </c>
      <c r="E67" s="36" t="s">
        <v>141</v>
      </c>
      <c r="F67" s="21">
        <v>389.12</v>
      </c>
      <c r="G67" s="21">
        <v>39.119999999999997</v>
      </c>
      <c r="H67" s="21">
        <v>461.12</v>
      </c>
      <c r="I67" s="21">
        <v>141.12</v>
      </c>
    </row>
    <row r="68" spans="1:9" ht="31.5" x14ac:dyDescent="0.25">
      <c r="A68" s="36" t="s">
        <v>142</v>
      </c>
      <c r="B68" s="36" t="s">
        <v>143</v>
      </c>
      <c r="C68" s="36" t="s">
        <v>178</v>
      </c>
      <c r="D68" s="36" t="s">
        <v>179</v>
      </c>
      <c r="E68" s="36" t="s">
        <v>141</v>
      </c>
      <c r="F68" s="21">
        <v>97999.86</v>
      </c>
      <c r="G68" s="21">
        <v>97999.86</v>
      </c>
      <c r="H68" s="21">
        <v>97999.86</v>
      </c>
      <c r="I68" s="21">
        <v>97999.86</v>
      </c>
    </row>
    <row r="69" spans="1:9" ht="31.5" x14ac:dyDescent="0.25">
      <c r="A69" s="36" t="s">
        <v>142</v>
      </c>
      <c r="B69" s="36" t="s">
        <v>143</v>
      </c>
      <c r="C69" s="36" t="s">
        <v>180</v>
      </c>
      <c r="D69" s="36" t="s">
        <v>181</v>
      </c>
      <c r="E69" s="36" t="s">
        <v>141</v>
      </c>
      <c r="F69" s="21">
        <v>690.75</v>
      </c>
      <c r="G69" s="21">
        <v>690.75</v>
      </c>
      <c r="H69" s="21">
        <v>626.6</v>
      </c>
      <c r="I69" s="21">
        <v>626.6</v>
      </c>
    </row>
    <row r="70" spans="1:9" ht="31.5" x14ac:dyDescent="0.25">
      <c r="A70" s="36" t="s">
        <v>142</v>
      </c>
      <c r="B70" s="36" t="s">
        <v>143</v>
      </c>
      <c r="C70" s="36" t="s">
        <v>182</v>
      </c>
      <c r="D70" s="36" t="s">
        <v>183</v>
      </c>
      <c r="E70" s="36" t="s">
        <v>141</v>
      </c>
      <c r="F70" s="21">
        <v>5669.88</v>
      </c>
      <c r="G70" s="21">
        <v>360</v>
      </c>
      <c r="H70" s="21">
        <v>7827.4</v>
      </c>
      <c r="I70" s="21">
        <v>1288</v>
      </c>
    </row>
    <row r="71" spans="1:9" ht="31.5" x14ac:dyDescent="0.25">
      <c r="A71" s="36" t="s">
        <v>142</v>
      </c>
      <c r="B71" s="36" t="s">
        <v>143</v>
      </c>
      <c r="C71" s="36" t="s">
        <v>184</v>
      </c>
      <c r="D71" s="36" t="s">
        <v>185</v>
      </c>
      <c r="E71" s="36" t="s">
        <v>141</v>
      </c>
      <c r="F71" s="21">
        <v>8517729.4700000007</v>
      </c>
      <c r="G71" s="21">
        <v>8517729.4700000007</v>
      </c>
      <c r="H71" s="21">
        <v>0</v>
      </c>
      <c r="I71" s="21">
        <v>0</v>
      </c>
    </row>
    <row r="72" spans="1:9" ht="31.5" x14ac:dyDescent="0.25">
      <c r="A72" s="36" t="s">
        <v>142</v>
      </c>
      <c r="B72" s="36" t="s">
        <v>143</v>
      </c>
      <c r="C72" s="36" t="s">
        <v>186</v>
      </c>
      <c r="D72" s="36" t="s">
        <v>187</v>
      </c>
      <c r="E72" s="36" t="s">
        <v>141</v>
      </c>
      <c r="F72" s="21">
        <v>14288.8</v>
      </c>
      <c r="G72" s="21">
        <v>0</v>
      </c>
      <c r="H72" s="21">
        <v>0</v>
      </c>
      <c r="I72" s="21">
        <v>0</v>
      </c>
    </row>
    <row r="73" spans="1:9" ht="31.5" x14ac:dyDescent="0.25">
      <c r="A73" s="36" t="s">
        <v>142</v>
      </c>
      <c r="B73" s="36" t="s">
        <v>143</v>
      </c>
      <c r="C73" s="36" t="s">
        <v>188</v>
      </c>
      <c r="D73" s="36" t="s">
        <v>189</v>
      </c>
      <c r="E73" s="36" t="s">
        <v>141</v>
      </c>
      <c r="F73" s="21">
        <v>0</v>
      </c>
      <c r="G73" s="21">
        <v>0</v>
      </c>
      <c r="H73" s="21">
        <v>30303.32</v>
      </c>
      <c r="I73" s="21">
        <v>30303.32</v>
      </c>
    </row>
    <row r="74" spans="1:9" ht="31.5" x14ac:dyDescent="0.25">
      <c r="A74" s="36" t="s">
        <v>142</v>
      </c>
      <c r="B74" s="36" t="s">
        <v>143</v>
      </c>
      <c r="C74" s="36" t="s">
        <v>190</v>
      </c>
      <c r="D74" s="36" t="s">
        <v>69</v>
      </c>
      <c r="E74" s="36" t="s">
        <v>141</v>
      </c>
      <c r="F74" s="21">
        <v>20411</v>
      </c>
      <c r="G74" s="21">
        <v>0</v>
      </c>
      <c r="H74" s="21">
        <v>6823.04</v>
      </c>
      <c r="I74" s="21">
        <v>0</v>
      </c>
    </row>
    <row r="75" spans="1:9" ht="31.5" x14ac:dyDescent="0.25">
      <c r="A75" s="36" t="s">
        <v>142</v>
      </c>
      <c r="B75" s="36" t="s">
        <v>143</v>
      </c>
      <c r="C75" s="36" t="s">
        <v>191</v>
      </c>
      <c r="D75" s="36" t="s">
        <v>131</v>
      </c>
      <c r="E75" s="36" t="s">
        <v>141</v>
      </c>
      <c r="F75" s="21">
        <v>2207.19</v>
      </c>
      <c r="G75" s="21">
        <v>1133.5899999999999</v>
      </c>
      <c r="H75" s="21">
        <v>9109.25</v>
      </c>
      <c r="I75" s="21">
        <v>5926.5</v>
      </c>
    </row>
    <row r="76" spans="1:9" ht="31.5" x14ac:dyDescent="0.25">
      <c r="A76" s="36" t="s">
        <v>142</v>
      </c>
      <c r="B76" s="36" t="s">
        <v>143</v>
      </c>
      <c r="C76" s="36" t="s">
        <v>192</v>
      </c>
      <c r="D76" s="36" t="s">
        <v>193</v>
      </c>
      <c r="E76" s="36" t="s">
        <v>141</v>
      </c>
      <c r="F76" s="21">
        <v>3059.81</v>
      </c>
      <c r="G76" s="21">
        <v>0</v>
      </c>
      <c r="H76" s="21">
        <v>3620.74</v>
      </c>
      <c r="I76" s="21">
        <v>0</v>
      </c>
    </row>
    <row r="77" spans="1:9" ht="31.5" x14ac:dyDescent="0.25">
      <c r="A77" s="36" t="s">
        <v>142</v>
      </c>
      <c r="B77" s="36" t="s">
        <v>143</v>
      </c>
      <c r="C77" s="36" t="s">
        <v>194</v>
      </c>
      <c r="D77" s="36" t="s">
        <v>195</v>
      </c>
      <c r="E77" s="36" t="s">
        <v>141</v>
      </c>
      <c r="F77" s="21">
        <v>5737.14</v>
      </c>
      <c r="G77" s="21">
        <v>0</v>
      </c>
      <c r="H77" s="21">
        <v>6788.88</v>
      </c>
      <c r="I77" s="21">
        <v>0</v>
      </c>
    </row>
    <row r="78" spans="1:9" ht="31.5" x14ac:dyDescent="0.25">
      <c r="A78" s="36" t="s">
        <v>142</v>
      </c>
      <c r="B78" s="36" t="s">
        <v>143</v>
      </c>
      <c r="C78" s="36" t="s">
        <v>196</v>
      </c>
      <c r="D78" s="36" t="s">
        <v>18</v>
      </c>
      <c r="E78" s="36" t="s">
        <v>141</v>
      </c>
      <c r="F78" s="21">
        <v>0</v>
      </c>
      <c r="G78" s="21">
        <v>0</v>
      </c>
      <c r="H78" s="21">
        <v>1797.01</v>
      </c>
      <c r="I78" s="21">
        <v>1797.01</v>
      </c>
    </row>
    <row r="79" spans="1:9" ht="31.5" x14ac:dyDescent="0.25">
      <c r="A79" s="36" t="s">
        <v>142</v>
      </c>
      <c r="B79" s="36" t="s">
        <v>143</v>
      </c>
      <c r="C79" s="36" t="s">
        <v>197</v>
      </c>
      <c r="D79" s="36" t="s">
        <v>198</v>
      </c>
      <c r="E79" s="36" t="s">
        <v>141</v>
      </c>
      <c r="F79" s="21">
        <v>0</v>
      </c>
      <c r="G79" s="21">
        <v>0</v>
      </c>
      <c r="H79" s="21">
        <v>73500</v>
      </c>
      <c r="I79" s="21">
        <v>0</v>
      </c>
    </row>
    <row r="80" spans="1:9" ht="31.5" x14ac:dyDescent="0.25">
      <c r="A80" s="36" t="s">
        <v>142</v>
      </c>
      <c r="B80" s="36" t="s">
        <v>143</v>
      </c>
      <c r="C80" s="36" t="s">
        <v>199</v>
      </c>
      <c r="D80" s="36" t="s">
        <v>200</v>
      </c>
      <c r="E80" s="36" t="s">
        <v>141</v>
      </c>
      <c r="F80" s="21">
        <v>0</v>
      </c>
      <c r="G80" s="21">
        <v>0</v>
      </c>
      <c r="H80" s="21">
        <v>31500</v>
      </c>
      <c r="I80" s="21">
        <v>0</v>
      </c>
    </row>
    <row r="81" spans="1:9" ht="31.5" x14ac:dyDescent="0.25">
      <c r="A81" s="36" t="s">
        <v>142</v>
      </c>
      <c r="B81" s="36" t="s">
        <v>143</v>
      </c>
      <c r="C81" s="36" t="s">
        <v>201</v>
      </c>
      <c r="D81" s="36" t="s">
        <v>202</v>
      </c>
      <c r="E81" s="36" t="s">
        <v>141</v>
      </c>
      <c r="F81" s="21">
        <v>307.43</v>
      </c>
      <c r="G81" s="21">
        <v>307.43</v>
      </c>
      <c r="H81" s="21">
        <v>0</v>
      </c>
      <c r="I81" s="21">
        <v>0</v>
      </c>
    </row>
    <row r="82" spans="1:9" ht="31.5" x14ac:dyDescent="0.25">
      <c r="A82" s="36" t="s">
        <v>142</v>
      </c>
      <c r="B82" s="36" t="s">
        <v>143</v>
      </c>
      <c r="C82" s="36" t="s">
        <v>203</v>
      </c>
      <c r="D82" s="36" t="s">
        <v>204</v>
      </c>
      <c r="E82" s="36" t="s">
        <v>141</v>
      </c>
      <c r="F82" s="21">
        <v>300</v>
      </c>
      <c r="G82" s="21">
        <v>300</v>
      </c>
      <c r="H82" s="21">
        <v>0</v>
      </c>
      <c r="I82" s="21">
        <v>0</v>
      </c>
    </row>
    <row r="83" spans="1:9" ht="31.5" x14ac:dyDescent="0.25">
      <c r="A83" s="36" t="s">
        <v>142</v>
      </c>
      <c r="B83" s="36" t="s">
        <v>143</v>
      </c>
      <c r="C83" s="36" t="s">
        <v>205</v>
      </c>
      <c r="D83" s="36" t="s">
        <v>206</v>
      </c>
      <c r="E83" s="36" t="s">
        <v>141</v>
      </c>
      <c r="F83" s="21">
        <v>1610</v>
      </c>
      <c r="G83" s="21">
        <v>0</v>
      </c>
      <c r="H83" s="21">
        <v>0</v>
      </c>
      <c r="I83" s="21">
        <v>0</v>
      </c>
    </row>
    <row r="84" spans="1:9" ht="31.5" x14ac:dyDescent="0.25">
      <c r="A84" s="36" t="s">
        <v>142</v>
      </c>
      <c r="B84" s="36" t="s">
        <v>143</v>
      </c>
      <c r="C84" s="36" t="s">
        <v>207</v>
      </c>
      <c r="D84" s="36" t="s">
        <v>208</v>
      </c>
      <c r="E84" s="36" t="s">
        <v>141</v>
      </c>
      <c r="F84" s="21">
        <v>1882.97</v>
      </c>
      <c r="G84" s="21">
        <v>0</v>
      </c>
      <c r="H84" s="21">
        <v>0</v>
      </c>
      <c r="I84" s="21">
        <v>0</v>
      </c>
    </row>
    <row r="85" spans="1:9" ht="31.5" x14ac:dyDescent="0.25">
      <c r="A85" s="36" t="s">
        <v>142</v>
      </c>
      <c r="B85" s="36" t="s">
        <v>143</v>
      </c>
      <c r="C85" s="36" t="s">
        <v>209</v>
      </c>
      <c r="D85" s="36" t="s">
        <v>210</v>
      </c>
      <c r="E85" s="36" t="s">
        <v>141</v>
      </c>
      <c r="F85" s="21">
        <v>432</v>
      </c>
      <c r="G85" s="21">
        <v>0</v>
      </c>
      <c r="H85" s="21">
        <v>0</v>
      </c>
      <c r="I85" s="21">
        <v>0</v>
      </c>
    </row>
    <row r="86" spans="1:9" ht="31.5" x14ac:dyDescent="0.25">
      <c r="A86" s="36" t="s">
        <v>142</v>
      </c>
      <c r="B86" s="36" t="s">
        <v>143</v>
      </c>
      <c r="C86" s="36" t="s">
        <v>211</v>
      </c>
      <c r="D86" s="36" t="s">
        <v>212</v>
      </c>
      <c r="E86" s="36" t="s">
        <v>141</v>
      </c>
      <c r="F86" s="21">
        <v>180.84</v>
      </c>
      <c r="G86" s="21">
        <v>180.84</v>
      </c>
      <c r="H86" s="21">
        <v>0</v>
      </c>
      <c r="I86" s="21">
        <v>0</v>
      </c>
    </row>
    <row r="87" spans="1:9" ht="31.5" x14ac:dyDescent="0.25">
      <c r="A87" s="36" t="s">
        <v>142</v>
      </c>
      <c r="B87" s="36" t="s">
        <v>143</v>
      </c>
      <c r="C87" s="36" t="s">
        <v>213</v>
      </c>
      <c r="D87" s="36" t="s">
        <v>214</v>
      </c>
      <c r="E87" s="36" t="s">
        <v>141</v>
      </c>
      <c r="F87" s="21">
        <v>0</v>
      </c>
      <c r="G87" s="21">
        <v>0</v>
      </c>
      <c r="H87" s="21">
        <v>7617.6</v>
      </c>
      <c r="I87" s="21">
        <v>0</v>
      </c>
    </row>
    <row r="88" spans="1:9" ht="31.5" x14ac:dyDescent="0.25">
      <c r="A88" s="36" t="s">
        <v>142</v>
      </c>
      <c r="B88" s="36" t="s">
        <v>143</v>
      </c>
      <c r="C88" s="36" t="s">
        <v>215</v>
      </c>
      <c r="D88" s="36" t="s">
        <v>216</v>
      </c>
      <c r="E88" s="36" t="s">
        <v>141</v>
      </c>
      <c r="F88" s="21">
        <v>10807.2</v>
      </c>
      <c r="G88" s="21">
        <v>0</v>
      </c>
      <c r="H88" s="21">
        <v>0</v>
      </c>
      <c r="I88" s="21">
        <v>0</v>
      </c>
    </row>
    <row r="89" spans="1:9" ht="31.5" x14ac:dyDescent="0.25">
      <c r="A89" s="36" t="s">
        <v>142</v>
      </c>
      <c r="B89" s="36" t="s">
        <v>143</v>
      </c>
      <c r="C89" s="36" t="s">
        <v>217</v>
      </c>
      <c r="D89" s="36" t="s">
        <v>218</v>
      </c>
      <c r="E89" s="36" t="s">
        <v>141</v>
      </c>
      <c r="F89" s="21">
        <v>16154.83</v>
      </c>
      <c r="G89" s="21">
        <v>16154.83</v>
      </c>
      <c r="H89" s="21">
        <v>16154.83</v>
      </c>
      <c r="I89" s="21">
        <v>16154.83</v>
      </c>
    </row>
    <row r="90" spans="1:9" ht="31.5" x14ac:dyDescent="0.25">
      <c r="A90" s="36" t="s">
        <v>142</v>
      </c>
      <c r="B90" s="36" t="s">
        <v>143</v>
      </c>
      <c r="C90" s="36" t="s">
        <v>219</v>
      </c>
      <c r="D90" s="36" t="s">
        <v>220</v>
      </c>
      <c r="E90" s="36" t="s">
        <v>141</v>
      </c>
      <c r="F90" s="21">
        <v>0</v>
      </c>
      <c r="G90" s="21">
        <v>0</v>
      </c>
      <c r="H90" s="21">
        <v>3098.17</v>
      </c>
      <c r="I90" s="21">
        <v>3098.17</v>
      </c>
    </row>
    <row r="91" spans="1:9" ht="31.5" x14ac:dyDescent="0.25">
      <c r="A91" s="36" t="s">
        <v>142</v>
      </c>
      <c r="B91" s="36" t="s">
        <v>143</v>
      </c>
      <c r="C91" s="36" t="s">
        <v>221</v>
      </c>
      <c r="D91" s="36" t="s">
        <v>222</v>
      </c>
      <c r="E91" s="36" t="s">
        <v>141</v>
      </c>
      <c r="F91" s="21">
        <v>4038</v>
      </c>
      <c r="G91" s="21">
        <v>0</v>
      </c>
      <c r="H91" s="21">
        <v>0</v>
      </c>
      <c r="I91" s="21">
        <v>0</v>
      </c>
    </row>
    <row r="92" spans="1:9" ht="31.5" x14ac:dyDescent="0.25">
      <c r="A92" s="36" t="s">
        <v>142</v>
      </c>
      <c r="B92" s="36" t="s">
        <v>143</v>
      </c>
      <c r="C92" s="36" t="s">
        <v>223</v>
      </c>
      <c r="D92" s="36" t="s">
        <v>224</v>
      </c>
      <c r="E92" s="36" t="s">
        <v>141</v>
      </c>
      <c r="F92" s="21">
        <v>750</v>
      </c>
      <c r="G92" s="21">
        <v>0</v>
      </c>
      <c r="H92" s="21">
        <v>0</v>
      </c>
      <c r="I92" s="21">
        <v>0</v>
      </c>
    </row>
    <row r="93" spans="1:9" ht="31.5" x14ac:dyDescent="0.25">
      <c r="A93" s="36" t="s">
        <v>142</v>
      </c>
      <c r="B93" s="36" t="s">
        <v>143</v>
      </c>
      <c r="C93" s="36" t="s">
        <v>225</v>
      </c>
      <c r="D93" s="36" t="s">
        <v>226</v>
      </c>
      <c r="E93" s="36" t="s">
        <v>141</v>
      </c>
      <c r="F93" s="21">
        <v>0</v>
      </c>
      <c r="G93" s="21">
        <v>0</v>
      </c>
      <c r="H93" s="21">
        <v>141000</v>
      </c>
      <c r="I93" s="21">
        <v>141000</v>
      </c>
    </row>
    <row r="94" spans="1:9" ht="31.5" x14ac:dyDescent="0.25">
      <c r="A94" s="36" t="s">
        <v>142</v>
      </c>
      <c r="B94" s="36" t="s">
        <v>143</v>
      </c>
      <c r="C94" s="36" t="s">
        <v>227</v>
      </c>
      <c r="D94" s="36" t="s">
        <v>228</v>
      </c>
      <c r="E94" s="36" t="s">
        <v>141</v>
      </c>
      <c r="F94" s="21">
        <v>275910.46000000002</v>
      </c>
      <c r="G94" s="21">
        <v>275910.46000000002</v>
      </c>
      <c r="H94" s="21">
        <v>94070.7</v>
      </c>
      <c r="I94" s="21">
        <v>94070.7</v>
      </c>
    </row>
    <row r="95" spans="1:9" ht="31.5" x14ac:dyDescent="0.25">
      <c r="A95" s="36" t="s">
        <v>142</v>
      </c>
      <c r="B95" s="36" t="s">
        <v>143</v>
      </c>
      <c r="C95" s="36" t="s">
        <v>229</v>
      </c>
      <c r="D95" s="36" t="s">
        <v>230</v>
      </c>
      <c r="E95" s="36" t="s">
        <v>141</v>
      </c>
      <c r="F95" s="21">
        <v>0</v>
      </c>
      <c r="G95" s="21">
        <v>0</v>
      </c>
      <c r="H95" s="21">
        <v>90624</v>
      </c>
      <c r="I95" s="21">
        <v>0</v>
      </c>
    </row>
    <row r="96" spans="1:9" ht="31.5" x14ac:dyDescent="0.25">
      <c r="A96" s="36" t="s">
        <v>142</v>
      </c>
      <c r="B96" s="36" t="s">
        <v>143</v>
      </c>
      <c r="C96" s="36" t="s">
        <v>231</v>
      </c>
      <c r="D96" s="36" t="s">
        <v>232</v>
      </c>
      <c r="E96" s="36" t="s">
        <v>141</v>
      </c>
      <c r="F96" s="21">
        <v>0</v>
      </c>
      <c r="G96" s="21">
        <v>0</v>
      </c>
      <c r="H96" s="21">
        <v>0.01</v>
      </c>
      <c r="I96" s="21">
        <v>0.01</v>
      </c>
    </row>
    <row r="97" spans="1:9" ht="31.5" x14ac:dyDescent="0.25">
      <c r="A97" s="36" t="s">
        <v>142</v>
      </c>
      <c r="B97" s="36" t="s">
        <v>143</v>
      </c>
      <c r="C97" s="36" t="s">
        <v>233</v>
      </c>
      <c r="D97" s="36" t="s">
        <v>234</v>
      </c>
      <c r="E97" s="36" t="s">
        <v>141</v>
      </c>
      <c r="F97" s="21">
        <v>0</v>
      </c>
      <c r="G97" s="21">
        <v>0</v>
      </c>
      <c r="H97" s="21">
        <v>55145</v>
      </c>
      <c r="I97" s="21">
        <v>0</v>
      </c>
    </row>
    <row r="98" spans="1:9" ht="31.5" x14ac:dyDescent="0.25">
      <c r="A98" s="36" t="s">
        <v>142</v>
      </c>
      <c r="B98" s="36" t="s">
        <v>143</v>
      </c>
      <c r="C98" s="36" t="s">
        <v>235</v>
      </c>
      <c r="D98" s="36" t="s">
        <v>51</v>
      </c>
      <c r="E98" s="36" t="s">
        <v>141</v>
      </c>
      <c r="F98" s="21">
        <v>207.51</v>
      </c>
      <c r="G98" s="21">
        <v>37.229999999999997</v>
      </c>
      <c r="H98" s="21">
        <v>207.51</v>
      </c>
      <c r="I98" s="21">
        <v>207.51</v>
      </c>
    </row>
    <row r="99" spans="1:9" ht="31.5" x14ac:dyDescent="0.25">
      <c r="A99" s="36" t="s">
        <v>142</v>
      </c>
      <c r="B99" s="36" t="s">
        <v>143</v>
      </c>
      <c r="C99" s="36" t="s">
        <v>236</v>
      </c>
      <c r="D99" s="36" t="s">
        <v>237</v>
      </c>
      <c r="E99" s="36" t="s">
        <v>141</v>
      </c>
      <c r="F99" s="21">
        <v>960</v>
      </c>
      <c r="G99" s="21">
        <v>640</v>
      </c>
      <c r="H99" s="21">
        <v>0</v>
      </c>
      <c r="I99" s="21">
        <v>0</v>
      </c>
    </row>
    <row r="100" spans="1:9" ht="31.5" x14ac:dyDescent="0.25">
      <c r="A100" s="36" t="s">
        <v>142</v>
      </c>
      <c r="B100" s="36" t="s">
        <v>143</v>
      </c>
      <c r="C100" s="36" t="s">
        <v>238</v>
      </c>
      <c r="D100" s="36" t="s">
        <v>239</v>
      </c>
      <c r="E100" s="36" t="s">
        <v>141</v>
      </c>
      <c r="F100" s="21">
        <v>0</v>
      </c>
      <c r="G100" s="21">
        <v>0</v>
      </c>
      <c r="H100" s="21">
        <v>1185</v>
      </c>
      <c r="I100" s="21">
        <v>1185</v>
      </c>
    </row>
    <row r="101" spans="1:9" ht="31.5" x14ac:dyDescent="0.25">
      <c r="A101" s="36" t="s">
        <v>142</v>
      </c>
      <c r="B101" s="36" t="s">
        <v>143</v>
      </c>
      <c r="C101" s="36" t="s">
        <v>240</v>
      </c>
      <c r="D101" s="36" t="s">
        <v>241</v>
      </c>
      <c r="E101" s="36" t="s">
        <v>141</v>
      </c>
      <c r="F101" s="21">
        <v>771.72</v>
      </c>
      <c r="G101" s="21">
        <v>0</v>
      </c>
      <c r="H101" s="21">
        <v>1887.8</v>
      </c>
      <c r="I101" s="21">
        <v>0</v>
      </c>
    </row>
    <row r="102" spans="1:9" ht="31.5" x14ac:dyDescent="0.25">
      <c r="A102" s="36" t="s">
        <v>142</v>
      </c>
      <c r="B102" s="36" t="s">
        <v>143</v>
      </c>
      <c r="C102" s="36" t="s">
        <v>242</v>
      </c>
      <c r="D102" s="36" t="s">
        <v>243</v>
      </c>
      <c r="E102" s="36" t="s">
        <v>141</v>
      </c>
      <c r="F102" s="21">
        <v>8.3800000000000008</v>
      </c>
      <c r="G102" s="21">
        <v>8.3800000000000008</v>
      </c>
      <c r="H102" s="21">
        <v>0</v>
      </c>
      <c r="I102" s="21">
        <v>0</v>
      </c>
    </row>
    <row r="103" spans="1:9" ht="31.5" x14ac:dyDescent="0.25">
      <c r="A103" s="36" t="s">
        <v>142</v>
      </c>
      <c r="B103" s="36" t="s">
        <v>143</v>
      </c>
      <c r="C103" s="36" t="s">
        <v>244</v>
      </c>
      <c r="D103" s="36" t="s">
        <v>245</v>
      </c>
      <c r="E103" s="36" t="s">
        <v>141</v>
      </c>
      <c r="F103" s="21">
        <v>0</v>
      </c>
      <c r="G103" s="21">
        <v>0</v>
      </c>
      <c r="H103" s="21">
        <v>394.61</v>
      </c>
      <c r="I103" s="21">
        <v>0</v>
      </c>
    </row>
    <row r="104" spans="1:9" ht="31.5" x14ac:dyDescent="0.25">
      <c r="A104" s="36" t="s">
        <v>142</v>
      </c>
      <c r="B104" s="36" t="s">
        <v>143</v>
      </c>
      <c r="C104" s="36" t="s">
        <v>246</v>
      </c>
      <c r="D104" s="36" t="s">
        <v>247</v>
      </c>
      <c r="E104" s="36" t="s">
        <v>141</v>
      </c>
      <c r="F104" s="21">
        <v>0</v>
      </c>
      <c r="G104" s="21">
        <v>0</v>
      </c>
      <c r="H104" s="21">
        <v>16729.22</v>
      </c>
      <c r="I104" s="21">
        <v>0</v>
      </c>
    </row>
    <row r="105" spans="1:9" ht="31.5" x14ac:dyDescent="0.25">
      <c r="A105" s="36" t="s">
        <v>142</v>
      </c>
      <c r="B105" s="36" t="s">
        <v>143</v>
      </c>
      <c r="C105" s="36" t="s">
        <v>248</v>
      </c>
      <c r="D105" s="36" t="s">
        <v>249</v>
      </c>
      <c r="E105" s="36" t="s">
        <v>141</v>
      </c>
      <c r="F105" s="21">
        <v>474.31</v>
      </c>
      <c r="G105" s="21">
        <v>0</v>
      </c>
      <c r="H105" s="21">
        <v>0.01</v>
      </c>
      <c r="I105" s="21">
        <v>0.01</v>
      </c>
    </row>
    <row r="106" spans="1:9" ht="31.5" x14ac:dyDescent="0.25">
      <c r="A106" s="36" t="s">
        <v>142</v>
      </c>
      <c r="B106" s="36" t="s">
        <v>143</v>
      </c>
      <c r="C106" s="36" t="s">
        <v>250</v>
      </c>
      <c r="D106" s="36" t="s">
        <v>251</v>
      </c>
      <c r="E106" s="36" t="s">
        <v>141</v>
      </c>
      <c r="F106" s="21">
        <v>0</v>
      </c>
      <c r="G106" s="21">
        <v>0</v>
      </c>
      <c r="H106" s="21">
        <v>586.17999999999995</v>
      </c>
      <c r="I106" s="21">
        <v>0</v>
      </c>
    </row>
    <row r="107" spans="1:9" ht="31.5" x14ac:dyDescent="0.25">
      <c r="A107" s="36" t="s">
        <v>142</v>
      </c>
      <c r="B107" s="36" t="s">
        <v>143</v>
      </c>
      <c r="C107" s="36" t="s">
        <v>252</v>
      </c>
      <c r="D107" s="36" t="s">
        <v>253</v>
      </c>
      <c r="E107" s="36" t="s">
        <v>141</v>
      </c>
      <c r="F107" s="21">
        <v>54.06</v>
      </c>
      <c r="G107" s="21">
        <v>54.06</v>
      </c>
      <c r="H107" s="21">
        <v>54.06</v>
      </c>
      <c r="I107" s="21">
        <v>54.06</v>
      </c>
    </row>
    <row r="108" spans="1:9" ht="31.5" x14ac:dyDescent="0.25">
      <c r="A108" s="36" t="s">
        <v>142</v>
      </c>
      <c r="B108" s="36" t="s">
        <v>143</v>
      </c>
      <c r="C108" s="36" t="s">
        <v>254</v>
      </c>
      <c r="D108" s="36" t="s">
        <v>255</v>
      </c>
      <c r="E108" s="36" t="s">
        <v>141</v>
      </c>
      <c r="F108" s="21">
        <v>45600</v>
      </c>
      <c r="G108" s="21">
        <v>0</v>
      </c>
      <c r="H108" s="21">
        <v>0</v>
      </c>
      <c r="I108" s="21">
        <v>0</v>
      </c>
    </row>
    <row r="109" spans="1:9" ht="31.5" x14ac:dyDescent="0.25">
      <c r="A109" s="36" t="s">
        <v>142</v>
      </c>
      <c r="B109" s="36" t="s">
        <v>143</v>
      </c>
      <c r="C109" s="36" t="s">
        <v>256</v>
      </c>
      <c r="D109" s="36" t="s">
        <v>257</v>
      </c>
      <c r="E109" s="36" t="s">
        <v>141</v>
      </c>
      <c r="F109" s="21">
        <v>37350</v>
      </c>
      <c r="G109" s="21">
        <v>37350</v>
      </c>
      <c r="H109" s="21">
        <v>0</v>
      </c>
      <c r="I109" s="21">
        <v>0</v>
      </c>
    </row>
    <row r="110" spans="1:9" ht="31.5" x14ac:dyDescent="0.25">
      <c r="A110" s="36" t="s">
        <v>142</v>
      </c>
      <c r="B110" s="36" t="s">
        <v>143</v>
      </c>
      <c r="C110" s="36" t="s">
        <v>258</v>
      </c>
      <c r="D110" s="36" t="s">
        <v>259</v>
      </c>
      <c r="E110" s="36" t="s">
        <v>7</v>
      </c>
      <c r="F110" s="21">
        <v>16943.810000000001</v>
      </c>
      <c r="G110" s="21">
        <v>14448.43</v>
      </c>
      <c r="H110" s="21">
        <v>0</v>
      </c>
      <c r="I110" s="21">
        <v>0</v>
      </c>
    </row>
    <row r="111" spans="1:9" ht="31.5" x14ac:dyDescent="0.25">
      <c r="A111" s="36" t="s">
        <v>142</v>
      </c>
      <c r="B111" s="36" t="s">
        <v>143</v>
      </c>
      <c r="C111" s="36" t="s">
        <v>4596</v>
      </c>
      <c r="D111" s="36" t="s">
        <v>34</v>
      </c>
      <c r="E111" s="36" t="s">
        <v>7</v>
      </c>
      <c r="F111" s="21">
        <f>1420693.77+1936.68+63.18</f>
        <v>1422693.63</v>
      </c>
      <c r="G111" s="21">
        <f>1050321.27+423.22</f>
        <v>1050744.49</v>
      </c>
      <c r="H111" s="21">
        <f>1384150.12+2248.64+24.37+130.56</f>
        <v>1386553.6900000002</v>
      </c>
      <c r="I111" s="21">
        <f>990536.61+226.45</f>
        <v>990763.05999999994</v>
      </c>
    </row>
    <row r="112" spans="1:9" ht="31.5" x14ac:dyDescent="0.25">
      <c r="A112" s="36" t="s">
        <v>142</v>
      </c>
      <c r="B112" s="36" t="s">
        <v>143</v>
      </c>
      <c r="C112" s="36" t="s">
        <v>4669</v>
      </c>
      <c r="D112" s="36" t="s">
        <v>260</v>
      </c>
      <c r="E112" s="36" t="s">
        <v>7</v>
      </c>
      <c r="F112" s="21">
        <v>0.1</v>
      </c>
      <c r="G112" s="21">
        <v>0.1</v>
      </c>
      <c r="H112" s="21">
        <v>0</v>
      </c>
      <c r="I112" s="21">
        <v>0</v>
      </c>
    </row>
    <row r="113" spans="1:9" ht="31.5" x14ac:dyDescent="0.25">
      <c r="A113" s="36" t="s">
        <v>142</v>
      </c>
      <c r="B113" s="36" t="s">
        <v>143</v>
      </c>
      <c r="C113" s="36" t="s">
        <v>261</v>
      </c>
      <c r="D113" s="36" t="s">
        <v>262</v>
      </c>
      <c r="E113" s="36" t="s">
        <v>7</v>
      </c>
      <c r="F113" s="21">
        <v>837.86</v>
      </c>
      <c r="G113" s="21">
        <v>837.86</v>
      </c>
      <c r="H113" s="21">
        <v>837.86</v>
      </c>
      <c r="I113" s="21">
        <v>837.86</v>
      </c>
    </row>
    <row r="114" spans="1:9" ht="31.5" x14ac:dyDescent="0.25">
      <c r="A114" s="36" t="s">
        <v>142</v>
      </c>
      <c r="B114" s="36" t="s">
        <v>143</v>
      </c>
      <c r="C114" s="36" t="s">
        <v>263</v>
      </c>
      <c r="D114" s="36" t="s">
        <v>264</v>
      </c>
      <c r="E114" s="36" t="s">
        <v>7</v>
      </c>
      <c r="F114" s="21">
        <v>0.4</v>
      </c>
      <c r="G114" s="21">
        <v>0.4</v>
      </c>
      <c r="H114" s="21">
        <v>0.4</v>
      </c>
      <c r="I114" s="21">
        <v>0.4</v>
      </c>
    </row>
    <row r="115" spans="1:9" ht="31.5" x14ac:dyDescent="0.25">
      <c r="A115" s="36" t="s">
        <v>142</v>
      </c>
      <c r="B115" s="36" t="s">
        <v>143</v>
      </c>
      <c r="C115" s="36" t="s">
        <v>265</v>
      </c>
      <c r="D115" s="36" t="s">
        <v>266</v>
      </c>
      <c r="E115" s="36" t="s">
        <v>7</v>
      </c>
      <c r="F115" s="21">
        <v>2432.5</v>
      </c>
      <c r="G115" s="21">
        <v>0</v>
      </c>
      <c r="H115" s="21">
        <v>1769.14</v>
      </c>
      <c r="I115" s="21">
        <v>0</v>
      </c>
    </row>
    <row r="116" spans="1:9" ht="31.5" x14ac:dyDescent="0.25">
      <c r="A116" s="36" t="s">
        <v>142</v>
      </c>
      <c r="B116" s="36" t="s">
        <v>143</v>
      </c>
      <c r="C116" s="36" t="s">
        <v>267</v>
      </c>
      <c r="D116" s="36" t="s">
        <v>268</v>
      </c>
      <c r="E116" s="36" t="s">
        <v>7</v>
      </c>
      <c r="F116" s="21">
        <v>0</v>
      </c>
      <c r="G116" s="21">
        <v>0</v>
      </c>
      <c r="H116" s="21">
        <v>655.38</v>
      </c>
      <c r="I116" s="21">
        <v>0</v>
      </c>
    </row>
    <row r="117" spans="1:9" ht="31.5" x14ac:dyDescent="0.25">
      <c r="A117" s="36" t="s">
        <v>142</v>
      </c>
      <c r="B117" s="36" t="s">
        <v>143</v>
      </c>
      <c r="C117" s="36" t="s">
        <v>269</v>
      </c>
      <c r="D117" s="36" t="s">
        <v>270</v>
      </c>
      <c r="E117" s="36" t="s">
        <v>7</v>
      </c>
      <c r="F117" s="21">
        <v>1747.09</v>
      </c>
      <c r="G117" s="21">
        <v>1200.27</v>
      </c>
      <c r="H117" s="21">
        <v>0</v>
      </c>
      <c r="I117" s="21">
        <v>0</v>
      </c>
    </row>
    <row r="118" spans="1:9" ht="31.5" x14ac:dyDescent="0.25">
      <c r="A118" s="36" t="s">
        <v>142</v>
      </c>
      <c r="B118" s="36" t="s">
        <v>143</v>
      </c>
      <c r="C118" s="36" t="s">
        <v>271</v>
      </c>
      <c r="D118" s="36" t="s">
        <v>272</v>
      </c>
      <c r="E118" s="36" t="s">
        <v>7</v>
      </c>
      <c r="F118" s="21">
        <v>453.43</v>
      </c>
      <c r="G118" s="21">
        <v>453.43</v>
      </c>
      <c r="H118" s="21">
        <v>453.43</v>
      </c>
      <c r="I118" s="21">
        <v>453.43</v>
      </c>
    </row>
    <row r="119" spans="1:9" ht="31.5" x14ac:dyDescent="0.25">
      <c r="A119" s="36" t="s">
        <v>142</v>
      </c>
      <c r="B119" s="36" t="s">
        <v>143</v>
      </c>
      <c r="C119" s="36" t="s">
        <v>273</v>
      </c>
      <c r="D119" s="36" t="s">
        <v>274</v>
      </c>
      <c r="E119" s="36" t="s">
        <v>7</v>
      </c>
      <c r="F119" s="21">
        <v>0</v>
      </c>
      <c r="G119" s="21">
        <v>0</v>
      </c>
      <c r="H119" s="21">
        <v>826.51</v>
      </c>
      <c r="I119" s="21">
        <v>826.51</v>
      </c>
    </row>
    <row r="120" spans="1:9" ht="31.5" x14ac:dyDescent="0.25">
      <c r="A120" s="36" t="s">
        <v>142</v>
      </c>
      <c r="B120" s="36" t="s">
        <v>143</v>
      </c>
      <c r="C120" s="36" t="s">
        <v>275</v>
      </c>
      <c r="D120" s="36" t="s">
        <v>276</v>
      </c>
      <c r="E120" s="36" t="s">
        <v>7</v>
      </c>
      <c r="F120" s="21">
        <v>410.5</v>
      </c>
      <c r="G120" s="21">
        <v>0</v>
      </c>
      <c r="H120" s="21">
        <v>0</v>
      </c>
      <c r="I120" s="21">
        <v>0</v>
      </c>
    </row>
    <row r="121" spans="1:9" ht="31.5" x14ac:dyDescent="0.25">
      <c r="A121" s="36" t="s">
        <v>142</v>
      </c>
      <c r="B121" s="36" t="s">
        <v>143</v>
      </c>
      <c r="C121" s="36" t="s">
        <v>277</v>
      </c>
      <c r="D121" s="36" t="s">
        <v>278</v>
      </c>
      <c r="E121" s="36" t="s">
        <v>7</v>
      </c>
      <c r="F121" s="21">
        <v>723.4</v>
      </c>
      <c r="G121" s="21">
        <v>0</v>
      </c>
      <c r="H121" s="21">
        <v>0</v>
      </c>
      <c r="I121" s="21">
        <v>0</v>
      </c>
    </row>
    <row r="122" spans="1:9" ht="31.5" x14ac:dyDescent="0.25">
      <c r="A122" s="36" t="s">
        <v>142</v>
      </c>
      <c r="B122" s="36" t="s">
        <v>143</v>
      </c>
      <c r="C122" s="36" t="s">
        <v>279</v>
      </c>
      <c r="D122" s="36" t="s">
        <v>280</v>
      </c>
      <c r="E122" s="36" t="s">
        <v>7</v>
      </c>
      <c r="F122" s="21">
        <v>471.11</v>
      </c>
      <c r="G122" s="21">
        <v>471.11</v>
      </c>
      <c r="H122" s="21">
        <v>0</v>
      </c>
      <c r="I122" s="21">
        <v>0</v>
      </c>
    </row>
    <row r="123" spans="1:9" ht="31.5" x14ac:dyDescent="0.25">
      <c r="A123" s="36" t="s">
        <v>142</v>
      </c>
      <c r="B123" s="36" t="s">
        <v>143</v>
      </c>
      <c r="C123" s="36" t="s">
        <v>281</v>
      </c>
      <c r="D123" s="36" t="s">
        <v>282</v>
      </c>
      <c r="E123" s="36" t="s">
        <v>7</v>
      </c>
      <c r="F123" s="21">
        <v>555</v>
      </c>
      <c r="G123" s="21">
        <v>0</v>
      </c>
      <c r="H123" s="21">
        <v>0</v>
      </c>
      <c r="I123" s="21">
        <v>0</v>
      </c>
    </row>
    <row r="124" spans="1:9" ht="31.5" x14ac:dyDescent="0.25">
      <c r="A124" s="36" t="s">
        <v>142</v>
      </c>
      <c r="B124" s="36" t="s">
        <v>143</v>
      </c>
      <c r="C124" s="36" t="s">
        <v>283</v>
      </c>
      <c r="D124" s="36" t="s">
        <v>284</v>
      </c>
      <c r="E124" s="36" t="s">
        <v>7</v>
      </c>
      <c r="F124" s="21">
        <v>0</v>
      </c>
      <c r="G124" s="21">
        <v>0</v>
      </c>
      <c r="H124" s="21">
        <v>8427.6</v>
      </c>
      <c r="I124" s="21">
        <v>8427.6</v>
      </c>
    </row>
    <row r="125" spans="1:9" ht="31.5" x14ac:dyDescent="0.25">
      <c r="A125" s="36" t="s">
        <v>142</v>
      </c>
      <c r="B125" s="36" t="s">
        <v>143</v>
      </c>
      <c r="C125" s="36" t="s">
        <v>285</v>
      </c>
      <c r="D125" s="36" t="s">
        <v>286</v>
      </c>
      <c r="E125" s="36" t="s">
        <v>7</v>
      </c>
      <c r="F125" s="21">
        <v>0</v>
      </c>
      <c r="G125" s="21">
        <v>0</v>
      </c>
      <c r="H125" s="21">
        <v>0.02</v>
      </c>
      <c r="I125" s="21">
        <v>0</v>
      </c>
    </row>
    <row r="126" spans="1:9" ht="31.5" x14ac:dyDescent="0.25">
      <c r="A126" s="36" t="s">
        <v>142</v>
      </c>
      <c r="B126" s="36" t="s">
        <v>143</v>
      </c>
      <c r="C126" s="36" t="s">
        <v>287</v>
      </c>
      <c r="D126" s="36" t="s">
        <v>288</v>
      </c>
      <c r="E126" s="36" t="s">
        <v>7</v>
      </c>
      <c r="F126" s="21">
        <v>260.02999999999997</v>
      </c>
      <c r="G126" s="21">
        <v>260.02999999999997</v>
      </c>
      <c r="H126" s="21">
        <v>260.02999999999997</v>
      </c>
      <c r="I126" s="21">
        <v>260.02999999999997</v>
      </c>
    </row>
    <row r="127" spans="1:9" ht="31.5" x14ac:dyDescent="0.25">
      <c r="A127" s="36" t="s">
        <v>142</v>
      </c>
      <c r="B127" s="36" t="s">
        <v>143</v>
      </c>
      <c r="C127" s="36" t="s">
        <v>289</v>
      </c>
      <c r="D127" s="36" t="s">
        <v>290</v>
      </c>
      <c r="E127" s="36" t="s">
        <v>7</v>
      </c>
      <c r="F127" s="21">
        <v>0</v>
      </c>
      <c r="G127" s="21">
        <v>0</v>
      </c>
      <c r="H127" s="21">
        <v>463.39</v>
      </c>
      <c r="I127" s="21">
        <v>0</v>
      </c>
    </row>
    <row r="128" spans="1:9" ht="31.5" x14ac:dyDescent="0.25">
      <c r="A128" s="36" t="s">
        <v>142</v>
      </c>
      <c r="B128" s="36" t="s">
        <v>143</v>
      </c>
      <c r="C128" s="36" t="s">
        <v>291</v>
      </c>
      <c r="D128" s="36" t="s">
        <v>292</v>
      </c>
      <c r="E128" s="36" t="s">
        <v>7</v>
      </c>
      <c r="F128" s="21">
        <v>23668.44</v>
      </c>
      <c r="G128" s="21">
        <v>23668.44</v>
      </c>
      <c r="H128" s="21">
        <v>0</v>
      </c>
      <c r="I128" s="21">
        <v>0</v>
      </c>
    </row>
    <row r="129" spans="1:9" ht="31.5" x14ac:dyDescent="0.25">
      <c r="A129" s="36" t="s">
        <v>142</v>
      </c>
      <c r="B129" s="36" t="s">
        <v>143</v>
      </c>
      <c r="C129" s="36" t="s">
        <v>293</v>
      </c>
      <c r="D129" s="36" t="s">
        <v>34</v>
      </c>
      <c r="E129" s="36" t="s">
        <v>32</v>
      </c>
      <c r="F129" s="21">
        <v>45.72</v>
      </c>
      <c r="G129" s="21">
        <v>0</v>
      </c>
      <c r="H129" s="21">
        <v>378.8</v>
      </c>
      <c r="I129" s="21">
        <v>0</v>
      </c>
    </row>
    <row r="130" spans="1:9" x14ac:dyDescent="0.25">
      <c r="A130" s="36" t="s">
        <v>142</v>
      </c>
      <c r="B130" s="36" t="s">
        <v>143</v>
      </c>
      <c r="C130" s="36" t="s">
        <v>294</v>
      </c>
      <c r="D130" s="36" t="s">
        <v>34</v>
      </c>
      <c r="E130" s="36" t="s">
        <v>32</v>
      </c>
      <c r="F130" s="21">
        <v>0</v>
      </c>
      <c r="G130" s="21">
        <v>0</v>
      </c>
      <c r="H130" s="21">
        <v>232.52</v>
      </c>
      <c r="I130" s="21">
        <v>0</v>
      </c>
    </row>
    <row r="131" spans="1:9" ht="31.5" x14ac:dyDescent="0.25">
      <c r="A131" s="36" t="s">
        <v>142</v>
      </c>
      <c r="B131" s="36" t="s">
        <v>143</v>
      </c>
      <c r="C131" s="36" t="s">
        <v>59</v>
      </c>
      <c r="D131" s="36" t="s">
        <v>34</v>
      </c>
      <c r="E131" s="36" t="s">
        <v>59</v>
      </c>
      <c r="F131" s="21">
        <f>4472142.69+1762+498.94</f>
        <v>4474403.6300000008</v>
      </c>
      <c r="G131" s="21">
        <f>42280.46+1762+498.64</f>
        <v>44541.1</v>
      </c>
      <c r="H131" s="21">
        <f>8553693.87+2127.2</f>
        <v>8555821.0699999984</v>
      </c>
      <c r="I131" s="21">
        <f>49450.52+2127.2</f>
        <v>51577.719999999994</v>
      </c>
    </row>
    <row r="132" spans="1:9" ht="31.5" x14ac:dyDescent="0.25">
      <c r="A132" s="36" t="s">
        <v>142</v>
      </c>
      <c r="B132" s="36" t="s">
        <v>143</v>
      </c>
      <c r="C132" s="36" t="s">
        <v>295</v>
      </c>
      <c r="D132" s="36" t="s">
        <v>296</v>
      </c>
      <c r="E132" s="36" t="s">
        <v>59</v>
      </c>
      <c r="F132" s="21">
        <v>4359.21</v>
      </c>
      <c r="G132" s="21">
        <v>0.02</v>
      </c>
      <c r="H132" s="21">
        <v>4628.1899999999996</v>
      </c>
      <c r="I132" s="21">
        <v>0.11</v>
      </c>
    </row>
    <row r="133" spans="1:9" ht="31.5" x14ac:dyDescent="0.25">
      <c r="A133" s="36" t="s">
        <v>142</v>
      </c>
      <c r="B133" s="36" t="s">
        <v>143</v>
      </c>
      <c r="C133" s="36" t="s">
        <v>297</v>
      </c>
      <c r="D133" s="36" t="s">
        <v>298</v>
      </c>
      <c r="E133" s="36" t="s">
        <v>59</v>
      </c>
      <c r="F133" s="21">
        <v>7193.08</v>
      </c>
      <c r="G133" s="21">
        <v>349.96</v>
      </c>
      <c r="H133" s="21">
        <v>7596.94</v>
      </c>
      <c r="I133" s="21">
        <v>340.32</v>
      </c>
    </row>
    <row r="134" spans="1:9" ht="31.5" x14ac:dyDescent="0.25">
      <c r="A134" s="36" t="s">
        <v>142</v>
      </c>
      <c r="B134" s="36" t="s">
        <v>143</v>
      </c>
      <c r="C134" s="36" t="s">
        <v>299</v>
      </c>
      <c r="D134" s="36" t="s">
        <v>300</v>
      </c>
      <c r="E134" s="36" t="s">
        <v>59</v>
      </c>
      <c r="F134" s="21">
        <v>3692.26</v>
      </c>
      <c r="G134" s="21">
        <v>0</v>
      </c>
      <c r="H134" s="21">
        <v>3917.76</v>
      </c>
      <c r="I134" s="21">
        <v>0</v>
      </c>
    </row>
    <row r="135" spans="1:9" ht="31.5" x14ac:dyDescent="0.25">
      <c r="A135" s="36" t="s">
        <v>142</v>
      </c>
      <c r="B135" s="36" t="s">
        <v>143</v>
      </c>
      <c r="C135" s="36" t="s">
        <v>301</v>
      </c>
      <c r="D135" s="36" t="s">
        <v>126</v>
      </c>
      <c r="E135" s="36" t="s">
        <v>59</v>
      </c>
      <c r="F135" s="21">
        <v>0</v>
      </c>
      <c r="G135" s="21">
        <v>0</v>
      </c>
      <c r="H135" s="21">
        <v>900000</v>
      </c>
      <c r="I135" s="21">
        <v>900000</v>
      </c>
    </row>
    <row r="136" spans="1:9" ht="31.5" x14ac:dyDescent="0.25">
      <c r="A136" s="36" t="s">
        <v>142</v>
      </c>
      <c r="B136" s="36" t="s">
        <v>143</v>
      </c>
      <c r="C136" s="36" t="s">
        <v>302</v>
      </c>
      <c r="D136" s="36" t="s">
        <v>303</v>
      </c>
      <c r="E136" s="36" t="s">
        <v>59</v>
      </c>
      <c r="F136" s="21">
        <v>1513.17</v>
      </c>
      <c r="G136" s="21">
        <v>756.6</v>
      </c>
      <c r="H136" s="21">
        <v>802.86</v>
      </c>
      <c r="I136" s="21">
        <v>0.05</v>
      </c>
    </row>
    <row r="137" spans="1:9" ht="31.5" x14ac:dyDescent="0.25">
      <c r="A137" s="36" t="s">
        <v>142</v>
      </c>
      <c r="B137" s="36" t="s">
        <v>143</v>
      </c>
      <c r="C137" s="36" t="s">
        <v>304</v>
      </c>
      <c r="D137" s="36" t="s">
        <v>305</v>
      </c>
      <c r="E137" s="36" t="s">
        <v>59</v>
      </c>
      <c r="F137" s="21">
        <v>0</v>
      </c>
      <c r="G137" s="21">
        <v>0</v>
      </c>
      <c r="H137" s="21">
        <v>360000</v>
      </c>
      <c r="I137" s="21">
        <v>360000</v>
      </c>
    </row>
    <row r="138" spans="1:9" ht="31.5" x14ac:dyDescent="0.25">
      <c r="A138" s="36" t="s">
        <v>142</v>
      </c>
      <c r="B138" s="36" t="s">
        <v>143</v>
      </c>
      <c r="C138" s="36" t="s">
        <v>306</v>
      </c>
      <c r="D138" s="36" t="s">
        <v>307</v>
      </c>
      <c r="E138" s="36" t="s">
        <v>59</v>
      </c>
      <c r="F138" s="21">
        <v>327.87</v>
      </c>
      <c r="G138" s="21">
        <v>3.98</v>
      </c>
      <c r="H138" s="21">
        <v>347.7</v>
      </c>
      <c r="I138" s="21">
        <v>3.98</v>
      </c>
    </row>
    <row r="139" spans="1:9" ht="31.5" x14ac:dyDescent="0.25">
      <c r="A139" s="36" t="s">
        <v>142</v>
      </c>
      <c r="B139" s="36" t="s">
        <v>143</v>
      </c>
      <c r="C139" s="36" t="s">
        <v>308</v>
      </c>
      <c r="D139" s="36" t="s">
        <v>309</v>
      </c>
      <c r="E139" s="36" t="s">
        <v>59</v>
      </c>
      <c r="F139" s="21">
        <v>8353.56</v>
      </c>
      <c r="G139" s="21">
        <v>8353.56</v>
      </c>
      <c r="H139" s="21">
        <v>8353.56</v>
      </c>
      <c r="I139" s="21">
        <v>8353.56</v>
      </c>
    </row>
    <row r="140" spans="1:9" ht="31.5" x14ac:dyDescent="0.25">
      <c r="A140" s="36" t="s">
        <v>142</v>
      </c>
      <c r="B140" s="36" t="s">
        <v>143</v>
      </c>
      <c r="C140" s="36" t="s">
        <v>310</v>
      </c>
      <c r="D140" s="36" t="s">
        <v>311</v>
      </c>
      <c r="E140" s="36" t="s">
        <v>59</v>
      </c>
      <c r="F140" s="21">
        <v>14066.14</v>
      </c>
      <c r="G140" s="21">
        <v>14066.14</v>
      </c>
      <c r="H140" s="21">
        <v>14066.14</v>
      </c>
      <c r="I140" s="21">
        <v>14066.14</v>
      </c>
    </row>
    <row r="141" spans="1:9" ht="31.5" x14ac:dyDescent="0.25">
      <c r="A141" s="36" t="s">
        <v>142</v>
      </c>
      <c r="B141" s="36" t="s">
        <v>143</v>
      </c>
      <c r="C141" s="36" t="s">
        <v>312</v>
      </c>
      <c r="D141" s="36" t="s">
        <v>313</v>
      </c>
      <c r="E141" s="36" t="s">
        <v>59</v>
      </c>
      <c r="F141" s="21">
        <v>2150.96</v>
      </c>
      <c r="G141" s="21">
        <v>0</v>
      </c>
      <c r="H141" s="21">
        <v>0</v>
      </c>
      <c r="I141" s="21">
        <v>0</v>
      </c>
    </row>
    <row r="142" spans="1:9" ht="31.5" x14ac:dyDescent="0.25">
      <c r="A142" s="36" t="s">
        <v>142</v>
      </c>
      <c r="B142" s="36" t="s">
        <v>143</v>
      </c>
      <c r="C142" s="36" t="s">
        <v>314</v>
      </c>
      <c r="D142" s="36" t="s">
        <v>315</v>
      </c>
      <c r="E142" s="36" t="s">
        <v>59</v>
      </c>
      <c r="F142" s="21">
        <v>0</v>
      </c>
      <c r="G142" s="21">
        <v>0</v>
      </c>
      <c r="H142" s="21">
        <v>5000</v>
      </c>
      <c r="I142" s="21">
        <v>5000</v>
      </c>
    </row>
    <row r="143" spans="1:9" ht="31.5" x14ac:dyDescent="0.25">
      <c r="A143" s="36" t="s">
        <v>142</v>
      </c>
      <c r="B143" s="36" t="s">
        <v>143</v>
      </c>
      <c r="C143" s="36" t="s">
        <v>312</v>
      </c>
      <c r="D143" s="36">
        <v>41921374</v>
      </c>
      <c r="E143" s="36" t="s">
        <v>7</v>
      </c>
      <c r="F143" s="21">
        <v>1231.97</v>
      </c>
      <c r="G143" s="21">
        <v>0</v>
      </c>
      <c r="H143" s="21">
        <v>0</v>
      </c>
      <c r="I143" s="21">
        <v>0</v>
      </c>
    </row>
    <row r="144" spans="1:9" ht="31.5" x14ac:dyDescent="0.25">
      <c r="A144" s="36" t="s">
        <v>142</v>
      </c>
      <c r="B144" s="36" t="s">
        <v>143</v>
      </c>
      <c r="C144" s="36" t="s">
        <v>170</v>
      </c>
      <c r="D144" s="36">
        <v>32490244</v>
      </c>
      <c r="E144" s="36" t="s">
        <v>7</v>
      </c>
      <c r="F144" s="21">
        <v>935.69</v>
      </c>
      <c r="G144" s="21">
        <v>0</v>
      </c>
      <c r="H144" s="21">
        <v>0</v>
      </c>
      <c r="I144" s="21">
        <v>0</v>
      </c>
    </row>
    <row r="145" spans="1:9" ht="31.5" x14ac:dyDescent="0.25">
      <c r="A145" s="36" t="s">
        <v>142</v>
      </c>
      <c r="B145" s="36" t="s">
        <v>143</v>
      </c>
      <c r="C145" s="36" t="s">
        <v>316</v>
      </c>
      <c r="D145" s="36">
        <v>33730803</v>
      </c>
      <c r="E145" s="36" t="s">
        <v>7</v>
      </c>
      <c r="F145" s="21">
        <v>192.83</v>
      </c>
      <c r="G145" s="21">
        <v>0</v>
      </c>
      <c r="H145" s="21">
        <v>0</v>
      </c>
      <c r="I145" s="21">
        <v>0</v>
      </c>
    </row>
    <row r="146" spans="1:9" ht="31.5" x14ac:dyDescent="0.25">
      <c r="A146" s="36" t="s">
        <v>142</v>
      </c>
      <c r="B146" s="36" t="s">
        <v>143</v>
      </c>
      <c r="C146" s="36" t="s">
        <v>317</v>
      </c>
      <c r="D146" s="36">
        <v>41694295</v>
      </c>
      <c r="E146" s="36" t="s">
        <v>7</v>
      </c>
      <c r="F146" s="21">
        <v>1564.94</v>
      </c>
      <c r="G146" s="21">
        <v>0</v>
      </c>
      <c r="H146" s="21">
        <v>0</v>
      </c>
      <c r="I146" s="21">
        <v>0</v>
      </c>
    </row>
    <row r="147" spans="1:9" ht="31.5" x14ac:dyDescent="0.25">
      <c r="A147" s="36" t="s">
        <v>142</v>
      </c>
      <c r="B147" s="36" t="s">
        <v>143</v>
      </c>
      <c r="C147" s="36" t="s">
        <v>318</v>
      </c>
      <c r="D147" s="36">
        <v>42260846</v>
      </c>
      <c r="E147" s="36" t="s">
        <v>7</v>
      </c>
      <c r="F147" s="21">
        <v>677.1</v>
      </c>
      <c r="G147" s="21">
        <v>0</v>
      </c>
      <c r="H147" s="21">
        <v>0</v>
      </c>
      <c r="I147" s="21">
        <v>0</v>
      </c>
    </row>
    <row r="148" spans="1:9" ht="31.5" x14ac:dyDescent="0.25">
      <c r="A148" s="36" t="s">
        <v>142</v>
      </c>
      <c r="B148" s="36" t="s">
        <v>143</v>
      </c>
      <c r="C148" s="36" t="s">
        <v>319</v>
      </c>
      <c r="D148" s="36">
        <v>31507183</v>
      </c>
      <c r="E148" s="36" t="s">
        <v>7</v>
      </c>
      <c r="F148" s="21">
        <v>1180.99</v>
      </c>
      <c r="G148" s="21">
        <v>0</v>
      </c>
      <c r="H148" s="21">
        <v>0</v>
      </c>
      <c r="I148" s="21">
        <v>0</v>
      </c>
    </row>
    <row r="149" spans="1:9" ht="31.5" x14ac:dyDescent="0.25">
      <c r="A149" s="36" t="s">
        <v>142</v>
      </c>
      <c r="B149" s="36" t="s">
        <v>143</v>
      </c>
      <c r="C149" s="36" t="s">
        <v>320</v>
      </c>
      <c r="D149" s="36">
        <v>42863942</v>
      </c>
      <c r="E149" s="36" t="s">
        <v>7</v>
      </c>
      <c r="F149" s="21">
        <v>783.06</v>
      </c>
      <c r="G149" s="21">
        <v>0</v>
      </c>
      <c r="H149" s="21">
        <v>0</v>
      </c>
      <c r="I149" s="21">
        <v>0</v>
      </c>
    </row>
    <row r="150" spans="1:9" ht="31.5" x14ac:dyDescent="0.25">
      <c r="A150" s="36" t="s">
        <v>142</v>
      </c>
      <c r="B150" s="36" t="s">
        <v>143</v>
      </c>
      <c r="C150" s="36" t="s">
        <v>321</v>
      </c>
      <c r="D150" s="36">
        <v>40554472</v>
      </c>
      <c r="E150" s="36" t="s">
        <v>7</v>
      </c>
      <c r="F150" s="21">
        <v>466.1</v>
      </c>
      <c r="G150" s="21">
        <v>0</v>
      </c>
      <c r="H150" s="21">
        <v>0</v>
      </c>
      <c r="I150" s="21">
        <v>0</v>
      </c>
    </row>
    <row r="151" spans="1:9" ht="31.5" x14ac:dyDescent="0.25">
      <c r="A151" s="36" t="s">
        <v>142</v>
      </c>
      <c r="B151" s="36" t="s">
        <v>143</v>
      </c>
      <c r="C151" s="36" t="s">
        <v>322</v>
      </c>
      <c r="D151" s="36" t="s">
        <v>323</v>
      </c>
      <c r="E151" s="36" t="s">
        <v>7</v>
      </c>
      <c r="F151" s="21">
        <v>1122.1199999999999</v>
      </c>
      <c r="G151" s="21">
        <v>0</v>
      </c>
      <c r="H151" s="21">
        <v>0</v>
      </c>
      <c r="I151" s="21">
        <v>0</v>
      </c>
    </row>
    <row r="152" spans="1:9" ht="31.5" x14ac:dyDescent="0.25">
      <c r="A152" s="36" t="s">
        <v>142</v>
      </c>
      <c r="B152" s="36" t="s">
        <v>143</v>
      </c>
      <c r="C152" s="36" t="s">
        <v>324</v>
      </c>
      <c r="D152" s="36">
        <v>41335365</v>
      </c>
      <c r="E152" s="36" t="s">
        <v>7</v>
      </c>
      <c r="F152" s="21">
        <v>9.75</v>
      </c>
      <c r="G152" s="21">
        <v>0</v>
      </c>
      <c r="H152" s="21">
        <v>0</v>
      </c>
      <c r="I152" s="21">
        <v>0</v>
      </c>
    </row>
    <row r="153" spans="1:9" ht="31.5" x14ac:dyDescent="0.25">
      <c r="A153" s="36" t="s">
        <v>142</v>
      </c>
      <c r="B153" s="36" t="s">
        <v>143</v>
      </c>
      <c r="C153" s="36" t="s">
        <v>325</v>
      </c>
      <c r="D153" s="36" t="s">
        <v>326</v>
      </c>
      <c r="E153" s="36" t="s">
        <v>7</v>
      </c>
      <c r="F153" s="21">
        <v>638.71</v>
      </c>
      <c r="G153" s="21">
        <v>0</v>
      </c>
      <c r="H153" s="21">
        <v>0</v>
      </c>
      <c r="I153" s="21">
        <v>0</v>
      </c>
    </row>
    <row r="154" spans="1:9" ht="31.5" x14ac:dyDescent="0.25">
      <c r="A154" s="36" t="s">
        <v>142</v>
      </c>
      <c r="B154" s="36" t="s">
        <v>143</v>
      </c>
      <c r="C154" s="36" t="s">
        <v>327</v>
      </c>
      <c r="D154" s="36">
        <v>34088308</v>
      </c>
      <c r="E154" s="36" t="s">
        <v>7</v>
      </c>
      <c r="F154" s="21">
        <v>2082.56</v>
      </c>
      <c r="G154" s="21">
        <v>0</v>
      </c>
      <c r="H154" s="21">
        <v>0</v>
      </c>
      <c r="I154" s="21">
        <v>0</v>
      </c>
    </row>
    <row r="155" spans="1:9" ht="31.5" x14ac:dyDescent="0.25">
      <c r="A155" s="36" t="s">
        <v>142</v>
      </c>
      <c r="B155" s="36" t="s">
        <v>143</v>
      </c>
      <c r="C155" s="36" t="s">
        <v>328</v>
      </c>
      <c r="D155" s="36">
        <v>37884028</v>
      </c>
      <c r="E155" s="36" t="s">
        <v>7</v>
      </c>
      <c r="F155" s="21">
        <v>1180.99</v>
      </c>
      <c r="G155" s="21">
        <v>0</v>
      </c>
      <c r="H155" s="21">
        <v>0</v>
      </c>
      <c r="I155" s="21">
        <v>0</v>
      </c>
    </row>
    <row r="156" spans="1:9" ht="31.5" x14ac:dyDescent="0.25">
      <c r="A156" s="36" t="s">
        <v>142</v>
      </c>
      <c r="B156" s="36" t="s">
        <v>143</v>
      </c>
      <c r="C156" s="36" t="s">
        <v>4596</v>
      </c>
      <c r="D156" s="36" t="s">
        <v>34</v>
      </c>
      <c r="E156" s="36" t="s">
        <v>7</v>
      </c>
      <c r="F156" s="21">
        <f>82465154.99-4678635.77-138.71-2689.42-41995.9</f>
        <v>77741695.189999998</v>
      </c>
      <c r="G156" s="21">
        <f>64163431.54-4678635.77</f>
        <v>59484795.769999996</v>
      </c>
      <c r="H156" s="21">
        <f>95525958.43-161480.94</f>
        <v>95364477.49000001</v>
      </c>
      <c r="I156" s="21">
        <v>71860937.390000001</v>
      </c>
    </row>
    <row r="157" spans="1:9" ht="31.5" x14ac:dyDescent="0.25">
      <c r="A157" s="36" t="s">
        <v>142</v>
      </c>
      <c r="B157" s="36" t="s">
        <v>143</v>
      </c>
      <c r="C157" s="36" t="s">
        <v>329</v>
      </c>
      <c r="D157" s="36" t="s">
        <v>330</v>
      </c>
      <c r="E157" s="36" t="s">
        <v>7</v>
      </c>
      <c r="F157" s="21">
        <v>9287.6299999970306</v>
      </c>
      <c r="G157" s="21">
        <v>0</v>
      </c>
      <c r="H157" s="21">
        <v>0</v>
      </c>
      <c r="I157" s="21">
        <v>0</v>
      </c>
    </row>
    <row r="158" spans="1:9" ht="78.75" x14ac:dyDescent="0.25">
      <c r="A158" s="36" t="s">
        <v>142</v>
      </c>
      <c r="B158" s="36" t="s">
        <v>143</v>
      </c>
      <c r="C158" s="36" t="s">
        <v>331</v>
      </c>
      <c r="D158" s="36" t="s">
        <v>332</v>
      </c>
      <c r="E158" s="36" t="s">
        <v>7</v>
      </c>
      <c r="F158" s="21">
        <v>1811.1599999999901</v>
      </c>
      <c r="G158" s="21">
        <v>0</v>
      </c>
      <c r="H158" s="21">
        <v>1959.8899999999701</v>
      </c>
      <c r="I158" s="21">
        <v>0</v>
      </c>
    </row>
    <row r="159" spans="1:9" ht="47.25" x14ac:dyDescent="0.25">
      <c r="A159" s="36" t="s">
        <v>142</v>
      </c>
      <c r="B159" s="36" t="s">
        <v>143</v>
      </c>
      <c r="C159" s="36" t="s">
        <v>333</v>
      </c>
      <c r="D159" s="36" t="s">
        <v>334</v>
      </c>
      <c r="E159" s="36" t="s">
        <v>7</v>
      </c>
      <c r="F159" s="21">
        <v>63.179999999847503</v>
      </c>
      <c r="G159" s="21">
        <v>0</v>
      </c>
      <c r="H159" s="21">
        <v>0</v>
      </c>
      <c r="I159" s="21">
        <v>0</v>
      </c>
    </row>
    <row r="160" spans="1:9" ht="78.75" x14ac:dyDescent="0.25">
      <c r="A160" s="36" t="s">
        <v>142</v>
      </c>
      <c r="B160" s="36" t="s">
        <v>143</v>
      </c>
      <c r="C160" s="36" t="s">
        <v>335</v>
      </c>
      <c r="D160" s="36" t="s">
        <v>336</v>
      </c>
      <c r="E160" s="36" t="s">
        <v>7</v>
      </c>
      <c r="F160" s="21">
        <v>716.03999999993903</v>
      </c>
      <c r="G160" s="21">
        <v>0</v>
      </c>
      <c r="H160" s="21">
        <v>670.48999999995794</v>
      </c>
      <c r="I160" s="21">
        <v>0</v>
      </c>
    </row>
    <row r="161" spans="1:9" ht="31.5" x14ac:dyDescent="0.25">
      <c r="A161" s="36" t="s">
        <v>142</v>
      </c>
      <c r="B161" s="36" t="s">
        <v>143</v>
      </c>
      <c r="C161" s="36" t="s">
        <v>337</v>
      </c>
      <c r="D161" s="36" t="s">
        <v>338</v>
      </c>
      <c r="E161" s="36" t="s">
        <v>7</v>
      </c>
      <c r="F161" s="21">
        <v>45.859999999999403</v>
      </c>
      <c r="G161" s="21">
        <v>34.139999999999397</v>
      </c>
      <c r="H161" s="21">
        <v>0</v>
      </c>
      <c r="I161" s="21">
        <v>0</v>
      </c>
    </row>
    <row r="162" spans="1:9" ht="31.5" x14ac:dyDescent="0.25">
      <c r="A162" s="36" t="s">
        <v>142</v>
      </c>
      <c r="B162" s="36" t="s">
        <v>143</v>
      </c>
      <c r="C162" s="36" t="s">
        <v>339</v>
      </c>
      <c r="D162" s="36" t="s">
        <v>340</v>
      </c>
      <c r="E162" s="36" t="s">
        <v>7</v>
      </c>
      <c r="F162" s="21">
        <v>187.57999999999799</v>
      </c>
      <c r="G162" s="21">
        <v>0</v>
      </c>
      <c r="H162" s="21">
        <v>236.099999999999</v>
      </c>
      <c r="I162" s="21">
        <v>222.19999999999899</v>
      </c>
    </row>
    <row r="163" spans="1:9" ht="78.75" x14ac:dyDescent="0.25">
      <c r="A163" s="36" t="s">
        <v>142</v>
      </c>
      <c r="B163" s="36" t="s">
        <v>143</v>
      </c>
      <c r="C163" s="36" t="s">
        <v>341</v>
      </c>
      <c r="D163" s="36" t="s">
        <v>342</v>
      </c>
      <c r="E163" s="36" t="s">
        <v>7</v>
      </c>
      <c r="F163" s="21">
        <v>0</v>
      </c>
      <c r="G163" s="21">
        <v>0</v>
      </c>
      <c r="H163" s="21">
        <v>277.919999999987</v>
      </c>
      <c r="I163" s="21">
        <v>277.919999999987</v>
      </c>
    </row>
    <row r="164" spans="1:9" ht="31.5" x14ac:dyDescent="0.25">
      <c r="A164" s="36" t="s">
        <v>142</v>
      </c>
      <c r="B164" s="36" t="s">
        <v>143</v>
      </c>
      <c r="C164" s="36" t="s">
        <v>343</v>
      </c>
      <c r="D164" s="36" t="s">
        <v>344</v>
      </c>
      <c r="E164" s="36" t="s">
        <v>7</v>
      </c>
      <c r="F164" s="21">
        <v>0</v>
      </c>
      <c r="G164" s="21">
        <v>0</v>
      </c>
      <c r="H164" s="21">
        <v>41.690000000001397</v>
      </c>
      <c r="I164" s="21">
        <v>41.690000000001397</v>
      </c>
    </row>
    <row r="165" spans="1:9" ht="31.5" x14ac:dyDescent="0.25">
      <c r="A165" s="36" t="s">
        <v>142</v>
      </c>
      <c r="B165" s="36" t="s">
        <v>143</v>
      </c>
      <c r="C165" s="36" t="s">
        <v>345</v>
      </c>
      <c r="D165" s="36" t="s">
        <v>346</v>
      </c>
      <c r="E165" s="36" t="s">
        <v>7</v>
      </c>
      <c r="F165" s="21">
        <v>0</v>
      </c>
      <c r="G165" s="21">
        <v>0</v>
      </c>
      <c r="H165" s="21">
        <v>38.970000000001498</v>
      </c>
      <c r="I165" s="21">
        <v>25.0700000000015</v>
      </c>
    </row>
    <row r="166" spans="1:9" ht="31.5" x14ac:dyDescent="0.25">
      <c r="A166" s="36" t="s">
        <v>142</v>
      </c>
      <c r="B166" s="36" t="s">
        <v>143</v>
      </c>
      <c r="C166" s="36" t="s">
        <v>347</v>
      </c>
      <c r="D166" s="36" t="s">
        <v>348</v>
      </c>
      <c r="E166" s="36" t="s">
        <v>7</v>
      </c>
      <c r="F166" s="21">
        <v>480.680000000002</v>
      </c>
      <c r="G166" s="21">
        <v>0</v>
      </c>
      <c r="H166" s="21">
        <v>930.79999999999905</v>
      </c>
      <c r="I166" s="21">
        <v>764.04999999999905</v>
      </c>
    </row>
    <row r="167" spans="1:9" ht="31.5" x14ac:dyDescent="0.25">
      <c r="A167" s="36" t="s">
        <v>142</v>
      </c>
      <c r="B167" s="36" t="s">
        <v>143</v>
      </c>
      <c r="C167" s="36" t="s">
        <v>349</v>
      </c>
      <c r="D167" s="36" t="s">
        <v>350</v>
      </c>
      <c r="E167" s="36" t="s">
        <v>7</v>
      </c>
      <c r="F167" s="21">
        <v>0</v>
      </c>
      <c r="G167" s="21">
        <v>0</v>
      </c>
      <c r="H167" s="21">
        <v>41.6899999999927</v>
      </c>
      <c r="I167" s="21">
        <v>0</v>
      </c>
    </row>
    <row r="168" spans="1:9" ht="31.5" x14ac:dyDescent="0.25">
      <c r="A168" s="36" t="s">
        <v>142</v>
      </c>
      <c r="B168" s="36" t="s">
        <v>143</v>
      </c>
      <c r="C168" s="36" t="s">
        <v>351</v>
      </c>
      <c r="D168" s="36" t="s">
        <v>352</v>
      </c>
      <c r="E168" s="36" t="s">
        <v>7</v>
      </c>
      <c r="F168" s="21">
        <v>0</v>
      </c>
      <c r="G168" s="21">
        <v>0</v>
      </c>
      <c r="H168" s="21">
        <v>26.9099999999899</v>
      </c>
      <c r="I168" s="21">
        <v>0</v>
      </c>
    </row>
    <row r="169" spans="1:9" ht="31.5" x14ac:dyDescent="0.25">
      <c r="A169" s="36" t="s">
        <v>142</v>
      </c>
      <c r="B169" s="36" t="s">
        <v>143</v>
      </c>
      <c r="C169" s="36" t="s">
        <v>353</v>
      </c>
      <c r="D169" s="36" t="s">
        <v>354</v>
      </c>
      <c r="E169" s="36" t="s">
        <v>7</v>
      </c>
      <c r="F169" s="21">
        <v>211.02999999999801</v>
      </c>
      <c r="G169" s="21">
        <v>0</v>
      </c>
      <c r="H169" s="21">
        <v>166.749999999994</v>
      </c>
      <c r="I169" s="21">
        <v>0</v>
      </c>
    </row>
    <row r="170" spans="1:9" ht="31.5" x14ac:dyDescent="0.25">
      <c r="A170" s="36" t="s">
        <v>142</v>
      </c>
      <c r="B170" s="36" t="s">
        <v>143</v>
      </c>
      <c r="C170" s="36" t="s">
        <v>355</v>
      </c>
      <c r="D170" s="36" t="s">
        <v>356</v>
      </c>
      <c r="E170" s="36" t="s">
        <v>7</v>
      </c>
      <c r="F170" s="21">
        <v>0</v>
      </c>
      <c r="G170" s="21">
        <v>0</v>
      </c>
      <c r="H170" s="21">
        <v>33.500000000001698</v>
      </c>
      <c r="I170" s="21">
        <v>19.6000000000017</v>
      </c>
    </row>
    <row r="171" spans="1:9" ht="31.5" x14ac:dyDescent="0.25">
      <c r="A171" s="36" t="s">
        <v>142</v>
      </c>
      <c r="B171" s="36" t="s">
        <v>143</v>
      </c>
      <c r="C171" s="36" t="s">
        <v>357</v>
      </c>
      <c r="D171" s="36" t="s">
        <v>358</v>
      </c>
      <c r="E171" s="36" t="s">
        <v>7</v>
      </c>
      <c r="F171" s="21">
        <v>0</v>
      </c>
      <c r="G171" s="21">
        <v>0</v>
      </c>
      <c r="H171" s="21">
        <v>13.9000000000001</v>
      </c>
      <c r="I171" s="21">
        <v>13.9000000000001</v>
      </c>
    </row>
    <row r="172" spans="1:9" ht="31.5" x14ac:dyDescent="0.25">
      <c r="A172" s="36" t="s">
        <v>142</v>
      </c>
      <c r="B172" s="36" t="s">
        <v>143</v>
      </c>
      <c r="C172" s="36" t="s">
        <v>359</v>
      </c>
      <c r="D172" s="36" t="s">
        <v>360</v>
      </c>
      <c r="E172" s="36" t="s">
        <v>7</v>
      </c>
      <c r="F172" s="21">
        <v>46.900000000000702</v>
      </c>
      <c r="G172" s="21">
        <v>0</v>
      </c>
      <c r="H172" s="21">
        <v>83.389999999996704</v>
      </c>
      <c r="I172" s="21">
        <v>9.9999999966939902E-3</v>
      </c>
    </row>
    <row r="173" spans="1:9" ht="31.5" x14ac:dyDescent="0.25">
      <c r="A173" s="36" t="s">
        <v>142</v>
      </c>
      <c r="B173" s="36" t="s">
        <v>143</v>
      </c>
      <c r="C173" s="36" t="s">
        <v>361</v>
      </c>
      <c r="D173" s="36" t="s">
        <v>362</v>
      </c>
      <c r="E173" s="36" t="s">
        <v>7</v>
      </c>
      <c r="F173" s="21">
        <v>93.789999999990897</v>
      </c>
      <c r="G173" s="21">
        <v>0</v>
      </c>
      <c r="H173" s="21">
        <v>27.7899999999904</v>
      </c>
      <c r="I173" s="21">
        <v>0</v>
      </c>
    </row>
    <row r="174" spans="1:9" ht="31.5" x14ac:dyDescent="0.25">
      <c r="A174" s="36" t="s">
        <v>142</v>
      </c>
      <c r="B174" s="36" t="s">
        <v>143</v>
      </c>
      <c r="C174" s="36" t="s">
        <v>363</v>
      </c>
      <c r="D174" s="36" t="s">
        <v>364</v>
      </c>
      <c r="E174" s="36" t="s">
        <v>7</v>
      </c>
      <c r="F174" s="21">
        <v>0</v>
      </c>
      <c r="G174" s="21">
        <v>0</v>
      </c>
      <c r="H174" s="21">
        <v>41.6900000000023</v>
      </c>
      <c r="I174" s="21">
        <v>41.6900000000023</v>
      </c>
    </row>
    <row r="175" spans="1:9" ht="31.5" x14ac:dyDescent="0.25">
      <c r="A175" s="36" t="s">
        <v>142</v>
      </c>
      <c r="B175" s="36" t="s">
        <v>143</v>
      </c>
      <c r="C175" s="36" t="s">
        <v>365</v>
      </c>
      <c r="D175" s="36" t="s">
        <v>366</v>
      </c>
      <c r="E175" s="36" t="s">
        <v>7</v>
      </c>
      <c r="F175" s="21">
        <v>0</v>
      </c>
      <c r="G175" s="21">
        <v>0</v>
      </c>
      <c r="H175" s="21">
        <v>29.5600000000018</v>
      </c>
      <c r="I175" s="21">
        <v>29.5600000000018</v>
      </c>
    </row>
    <row r="176" spans="1:9" ht="31.5" x14ac:dyDescent="0.25">
      <c r="A176" s="36" t="s">
        <v>142</v>
      </c>
      <c r="B176" s="36" t="s">
        <v>143</v>
      </c>
      <c r="C176" s="36" t="s">
        <v>367</v>
      </c>
      <c r="D176" s="36" t="s">
        <v>368</v>
      </c>
      <c r="E176" s="36" t="s">
        <v>7</v>
      </c>
      <c r="F176" s="21">
        <v>63.180000000003403</v>
      </c>
      <c r="G176" s="21">
        <v>0</v>
      </c>
      <c r="H176" s="21">
        <v>13.900000000003899</v>
      </c>
      <c r="I176" s="21">
        <v>0</v>
      </c>
    </row>
    <row r="177" spans="1:9" ht="63" x14ac:dyDescent="0.25">
      <c r="A177" s="36" t="s">
        <v>142</v>
      </c>
      <c r="B177" s="36" t="s">
        <v>143</v>
      </c>
      <c r="C177" s="36" t="s">
        <v>369</v>
      </c>
      <c r="D177" s="36" t="s">
        <v>370</v>
      </c>
      <c r="E177" s="36" t="s">
        <v>7</v>
      </c>
      <c r="F177" s="21">
        <v>0</v>
      </c>
      <c r="G177" s="21">
        <v>0</v>
      </c>
      <c r="H177" s="21">
        <v>27.789999999998901</v>
      </c>
      <c r="I177" s="21">
        <v>0</v>
      </c>
    </row>
    <row r="178" spans="1:9" ht="31.5" x14ac:dyDescent="0.25">
      <c r="A178" s="36" t="s">
        <v>142</v>
      </c>
      <c r="B178" s="36" t="s">
        <v>143</v>
      </c>
      <c r="C178" s="36" t="s">
        <v>371</v>
      </c>
      <c r="D178" s="36" t="s">
        <v>372</v>
      </c>
      <c r="E178" s="36" t="s">
        <v>7</v>
      </c>
      <c r="F178" s="21">
        <v>0</v>
      </c>
      <c r="G178" s="21">
        <v>0</v>
      </c>
      <c r="H178" s="21">
        <v>117.85999999999601</v>
      </c>
      <c r="I178" s="21">
        <v>76.169999999996406</v>
      </c>
    </row>
    <row r="179" spans="1:9" ht="31.5" x14ac:dyDescent="0.25">
      <c r="A179" s="36" t="s">
        <v>142</v>
      </c>
      <c r="B179" s="36" t="s">
        <v>143</v>
      </c>
      <c r="C179" s="36" t="s">
        <v>373</v>
      </c>
      <c r="D179" s="36" t="s">
        <v>374</v>
      </c>
      <c r="E179" s="36" t="s">
        <v>7</v>
      </c>
      <c r="F179" s="21">
        <v>0</v>
      </c>
      <c r="G179" s="21">
        <v>0</v>
      </c>
      <c r="H179" s="21">
        <v>78.260000000000204</v>
      </c>
      <c r="I179" s="21">
        <v>78.260000000000204</v>
      </c>
    </row>
    <row r="180" spans="1:9" ht="31.5" x14ac:dyDescent="0.25">
      <c r="A180" s="36" t="s">
        <v>142</v>
      </c>
      <c r="B180" s="36" t="s">
        <v>143</v>
      </c>
      <c r="C180" s="36" t="s">
        <v>375</v>
      </c>
      <c r="D180" s="36" t="s">
        <v>376</v>
      </c>
      <c r="E180" s="36" t="s">
        <v>7</v>
      </c>
      <c r="F180" s="21">
        <v>9.6399999999997892</v>
      </c>
      <c r="G180" s="21">
        <v>0</v>
      </c>
      <c r="H180" s="21">
        <v>37.060000000000798</v>
      </c>
      <c r="I180" s="21">
        <v>0</v>
      </c>
    </row>
    <row r="181" spans="1:9" ht="31.5" x14ac:dyDescent="0.25">
      <c r="A181" s="36" t="s">
        <v>142</v>
      </c>
      <c r="B181" s="36" t="s">
        <v>143</v>
      </c>
      <c r="C181" s="36" t="s">
        <v>377</v>
      </c>
      <c r="D181" s="36" t="s">
        <v>378</v>
      </c>
      <c r="E181" s="36" t="s">
        <v>7</v>
      </c>
      <c r="F181" s="21">
        <v>1.8204104890173799E-11</v>
      </c>
      <c r="G181" s="21">
        <v>0</v>
      </c>
      <c r="H181" s="21">
        <v>380.64000000001698</v>
      </c>
      <c r="I181" s="21">
        <v>283.370000000017</v>
      </c>
    </row>
    <row r="182" spans="1:9" ht="31.5" x14ac:dyDescent="0.25">
      <c r="A182" s="36" t="s">
        <v>142</v>
      </c>
      <c r="B182" s="36" t="s">
        <v>143</v>
      </c>
      <c r="C182" s="36" t="s">
        <v>379</v>
      </c>
      <c r="D182" s="36" t="s">
        <v>380</v>
      </c>
      <c r="E182" s="36" t="s">
        <v>7</v>
      </c>
      <c r="F182" s="21">
        <v>0</v>
      </c>
      <c r="G182" s="21">
        <v>0</v>
      </c>
      <c r="H182" s="21">
        <v>138.88999999999299</v>
      </c>
      <c r="I182" s="21">
        <v>0</v>
      </c>
    </row>
    <row r="183" spans="1:9" ht="31.5" x14ac:dyDescent="0.25">
      <c r="A183" s="36" t="s">
        <v>142</v>
      </c>
      <c r="B183" s="36" t="s">
        <v>143</v>
      </c>
      <c r="C183" s="36" t="s">
        <v>381</v>
      </c>
      <c r="D183" s="36" t="s">
        <v>382</v>
      </c>
      <c r="E183" s="36" t="s">
        <v>7</v>
      </c>
      <c r="F183" s="21">
        <v>11.6999999999971</v>
      </c>
      <c r="G183" s="21">
        <v>11.6999999999971</v>
      </c>
      <c r="H183" s="21">
        <v>0</v>
      </c>
      <c r="I183" s="21">
        <v>0</v>
      </c>
    </row>
    <row r="184" spans="1:9" ht="31.5" x14ac:dyDescent="0.25">
      <c r="A184" s="36" t="s">
        <v>142</v>
      </c>
      <c r="B184" s="36" t="s">
        <v>143</v>
      </c>
      <c r="C184" s="36" t="s">
        <v>383</v>
      </c>
      <c r="D184" s="36" t="s">
        <v>384</v>
      </c>
      <c r="E184" s="36" t="s">
        <v>7</v>
      </c>
      <c r="F184" s="21">
        <v>0</v>
      </c>
      <c r="G184" s="21">
        <v>0</v>
      </c>
      <c r="H184" s="21">
        <v>69.479999999994504</v>
      </c>
      <c r="I184" s="21">
        <v>0</v>
      </c>
    </row>
    <row r="185" spans="1:9" ht="78.75" x14ac:dyDescent="0.25">
      <c r="A185" s="36" t="s">
        <v>142</v>
      </c>
      <c r="B185" s="36" t="s">
        <v>143</v>
      </c>
      <c r="C185" s="36" t="s">
        <v>385</v>
      </c>
      <c r="D185" s="36" t="s">
        <v>386</v>
      </c>
      <c r="E185" s="36" t="s">
        <v>7</v>
      </c>
      <c r="F185" s="21">
        <v>1010.85</v>
      </c>
      <c r="G185" s="21">
        <v>0</v>
      </c>
      <c r="H185" s="21">
        <v>0</v>
      </c>
      <c r="I185" s="21">
        <v>0</v>
      </c>
    </row>
    <row r="186" spans="1:9" ht="47.25" x14ac:dyDescent="0.25">
      <c r="A186" s="36" t="s">
        <v>142</v>
      </c>
      <c r="B186" s="36" t="s">
        <v>143</v>
      </c>
      <c r="C186" s="36" t="s">
        <v>387</v>
      </c>
      <c r="D186" s="36" t="s">
        <v>388</v>
      </c>
      <c r="E186" s="36" t="s">
        <v>7</v>
      </c>
      <c r="F186" s="21">
        <v>379.08000000003102</v>
      </c>
      <c r="G186" s="21">
        <v>0</v>
      </c>
      <c r="H186" s="21">
        <v>0</v>
      </c>
      <c r="I186" s="21">
        <v>0</v>
      </c>
    </row>
    <row r="187" spans="1:9" ht="31.5" x14ac:dyDescent="0.25">
      <c r="A187" s="36" t="s">
        <v>142</v>
      </c>
      <c r="B187" s="36" t="s">
        <v>143</v>
      </c>
      <c r="C187" s="36" t="s">
        <v>389</v>
      </c>
      <c r="D187" s="36" t="s">
        <v>390</v>
      </c>
      <c r="E187" s="36" t="s">
        <v>7</v>
      </c>
      <c r="F187" s="21">
        <v>421.2</v>
      </c>
      <c r="G187" s="21">
        <v>0</v>
      </c>
      <c r="H187" s="21">
        <v>257.88</v>
      </c>
      <c r="I187" s="21">
        <v>0</v>
      </c>
    </row>
    <row r="188" spans="1:9" ht="31.5" x14ac:dyDescent="0.25">
      <c r="A188" s="36" t="s">
        <v>142</v>
      </c>
      <c r="B188" s="36" t="s">
        <v>143</v>
      </c>
      <c r="C188" s="36" t="s">
        <v>391</v>
      </c>
      <c r="D188" s="36" t="s">
        <v>392</v>
      </c>
      <c r="E188" s="36" t="s">
        <v>7</v>
      </c>
      <c r="F188" s="21">
        <v>1.75999999999861</v>
      </c>
      <c r="G188" s="21">
        <v>0</v>
      </c>
      <c r="H188" s="21">
        <v>0</v>
      </c>
      <c r="I188" s="21">
        <v>0</v>
      </c>
    </row>
    <row r="189" spans="1:9" ht="78.75" x14ac:dyDescent="0.25">
      <c r="A189" s="36" t="s">
        <v>142</v>
      </c>
      <c r="B189" s="36" t="s">
        <v>143</v>
      </c>
      <c r="C189" s="36" t="s">
        <v>393</v>
      </c>
      <c r="D189" s="36" t="s">
        <v>394</v>
      </c>
      <c r="E189" s="36" t="s">
        <v>7</v>
      </c>
      <c r="F189" s="21">
        <v>0</v>
      </c>
      <c r="G189" s="21">
        <v>0</v>
      </c>
      <c r="H189" s="21">
        <v>1882.52000000009</v>
      </c>
      <c r="I189" s="21">
        <v>0</v>
      </c>
    </row>
    <row r="190" spans="1:9" ht="31.5" x14ac:dyDescent="0.25">
      <c r="A190" s="36" t="s">
        <v>142</v>
      </c>
      <c r="B190" s="36" t="s">
        <v>143</v>
      </c>
      <c r="C190" s="36" t="s">
        <v>395</v>
      </c>
      <c r="D190" s="36" t="s">
        <v>332</v>
      </c>
      <c r="E190" s="36" t="s">
        <v>7</v>
      </c>
      <c r="F190" s="21">
        <v>586.19999999997196</v>
      </c>
      <c r="G190" s="21">
        <v>0</v>
      </c>
      <c r="H190" s="21">
        <v>889.33999999996195</v>
      </c>
      <c r="I190" s="21">
        <v>0</v>
      </c>
    </row>
    <row r="191" spans="1:9" ht="31.5" x14ac:dyDescent="0.25">
      <c r="A191" s="36" t="s">
        <v>142</v>
      </c>
      <c r="B191" s="36" t="s">
        <v>143</v>
      </c>
      <c r="C191" s="36" t="s">
        <v>395</v>
      </c>
      <c r="D191" s="36" t="s">
        <v>332</v>
      </c>
      <c r="E191" s="36" t="s">
        <v>7</v>
      </c>
      <c r="F191" s="21">
        <v>11536.319999994999</v>
      </c>
      <c r="G191" s="21">
        <v>0</v>
      </c>
      <c r="H191" s="21">
        <v>8809.60999999468</v>
      </c>
      <c r="I191" s="21">
        <v>0</v>
      </c>
    </row>
    <row r="192" spans="1:9" ht="47.25" x14ac:dyDescent="0.25">
      <c r="A192" s="36" t="s">
        <v>142</v>
      </c>
      <c r="B192" s="36" t="s">
        <v>143</v>
      </c>
      <c r="C192" s="36" t="s">
        <v>396</v>
      </c>
      <c r="D192" s="36" t="s">
        <v>208</v>
      </c>
      <c r="E192" s="36" t="s">
        <v>7</v>
      </c>
      <c r="F192" s="21">
        <v>315.90000000000998</v>
      </c>
      <c r="G192" s="21">
        <v>0</v>
      </c>
      <c r="H192" s="21">
        <v>438.40000000000299</v>
      </c>
      <c r="I192" s="21">
        <v>0</v>
      </c>
    </row>
    <row r="193" spans="1:9" ht="141.75" x14ac:dyDescent="0.25">
      <c r="A193" s="36" t="s">
        <v>142</v>
      </c>
      <c r="B193" s="36" t="s">
        <v>143</v>
      </c>
      <c r="C193" s="36" t="s">
        <v>397</v>
      </c>
      <c r="D193" s="36" t="s">
        <v>398</v>
      </c>
      <c r="E193" s="36" t="s">
        <v>7</v>
      </c>
      <c r="F193" s="21">
        <v>11.940000000000101</v>
      </c>
      <c r="G193" s="21">
        <v>0</v>
      </c>
      <c r="H193" s="21">
        <v>97.269999999999499</v>
      </c>
      <c r="I193" s="21">
        <v>0</v>
      </c>
    </row>
    <row r="194" spans="1:9" ht="78.75" x14ac:dyDescent="0.25">
      <c r="A194" s="36" t="s">
        <v>142</v>
      </c>
      <c r="B194" s="36" t="s">
        <v>143</v>
      </c>
      <c r="C194" s="36" t="s">
        <v>399</v>
      </c>
      <c r="D194" s="36" t="s">
        <v>398</v>
      </c>
      <c r="E194" s="36" t="s">
        <v>7</v>
      </c>
      <c r="F194" s="21">
        <v>4001.4000000000201</v>
      </c>
      <c r="G194" s="21">
        <v>0</v>
      </c>
      <c r="H194" s="21">
        <v>5100.9500000000498</v>
      </c>
      <c r="I194" s="21">
        <v>1000.66000000005</v>
      </c>
    </row>
    <row r="195" spans="1:9" ht="47.25" x14ac:dyDescent="0.25">
      <c r="A195" s="36" t="s">
        <v>142</v>
      </c>
      <c r="B195" s="36" t="s">
        <v>143</v>
      </c>
      <c r="C195" s="36" t="s">
        <v>400</v>
      </c>
      <c r="D195" s="36" t="s">
        <v>401</v>
      </c>
      <c r="E195" s="36" t="s">
        <v>7</v>
      </c>
      <c r="F195" s="21">
        <v>0</v>
      </c>
      <c r="G195" s="21">
        <v>0</v>
      </c>
      <c r="H195" s="21">
        <v>208.44000000000599</v>
      </c>
      <c r="I195" s="21">
        <v>0</v>
      </c>
    </row>
    <row r="196" spans="1:9" ht="47.25" x14ac:dyDescent="0.25">
      <c r="A196" s="36" t="s">
        <v>142</v>
      </c>
      <c r="B196" s="36" t="s">
        <v>143</v>
      </c>
      <c r="C196" s="36" t="s">
        <v>400</v>
      </c>
      <c r="D196" s="36" t="s">
        <v>401</v>
      </c>
      <c r="E196" s="36" t="s">
        <v>7</v>
      </c>
      <c r="F196" s="21">
        <v>0</v>
      </c>
      <c r="G196" s="21">
        <v>0</v>
      </c>
      <c r="H196" s="21">
        <v>1031.5199999997201</v>
      </c>
      <c r="I196" s="21">
        <v>0</v>
      </c>
    </row>
    <row r="197" spans="1:9" ht="47.25" x14ac:dyDescent="0.25">
      <c r="A197" s="36" t="s">
        <v>142</v>
      </c>
      <c r="B197" s="36" t="s">
        <v>143</v>
      </c>
      <c r="C197" s="36" t="s">
        <v>400</v>
      </c>
      <c r="D197" s="36" t="s">
        <v>401</v>
      </c>
      <c r="E197" s="36" t="s">
        <v>7</v>
      </c>
      <c r="F197" s="21">
        <v>0</v>
      </c>
      <c r="G197" s="21">
        <v>0</v>
      </c>
      <c r="H197" s="21">
        <v>6008.5999999990399</v>
      </c>
      <c r="I197" s="21">
        <v>0</v>
      </c>
    </row>
    <row r="198" spans="1:9" ht="47.25" x14ac:dyDescent="0.25">
      <c r="A198" s="36" t="s">
        <v>142</v>
      </c>
      <c r="B198" s="36" t="s">
        <v>143</v>
      </c>
      <c r="C198" s="36" t="s">
        <v>402</v>
      </c>
      <c r="D198" s="36" t="s">
        <v>403</v>
      </c>
      <c r="E198" s="36" t="s">
        <v>7</v>
      </c>
      <c r="F198" s="21">
        <v>8803.8499999998494</v>
      </c>
      <c r="G198" s="21">
        <v>0</v>
      </c>
      <c r="H198" s="21">
        <v>21219.219999999801</v>
      </c>
      <c r="I198" s="21">
        <v>10517.199999999801</v>
      </c>
    </row>
    <row r="199" spans="1:9" ht="47.25" x14ac:dyDescent="0.25">
      <c r="A199" s="36" t="s">
        <v>142</v>
      </c>
      <c r="B199" s="36" t="s">
        <v>143</v>
      </c>
      <c r="C199" s="36" t="s">
        <v>404</v>
      </c>
      <c r="D199" s="36" t="s">
        <v>403</v>
      </c>
      <c r="E199" s="36" t="s">
        <v>7</v>
      </c>
      <c r="F199" s="21">
        <v>5632.4100000010403</v>
      </c>
      <c r="G199" s="21">
        <v>2684.0100000010402</v>
      </c>
      <c r="H199" s="21">
        <v>0.260000000906984</v>
      </c>
      <c r="I199" s="21">
        <v>0</v>
      </c>
    </row>
    <row r="200" spans="1:9" ht="110.25" x14ac:dyDescent="0.25">
      <c r="A200" s="36" t="s">
        <v>142</v>
      </c>
      <c r="B200" s="36" t="s">
        <v>143</v>
      </c>
      <c r="C200" s="36" t="s">
        <v>405</v>
      </c>
      <c r="D200" s="36" t="s">
        <v>406</v>
      </c>
      <c r="E200" s="36" t="s">
        <v>7</v>
      </c>
      <c r="F200" s="21">
        <v>236.50000000000301</v>
      </c>
      <c r="G200" s="21">
        <v>0</v>
      </c>
      <c r="H200" s="21">
        <v>514.87000000001501</v>
      </c>
      <c r="I200" s="21">
        <v>0</v>
      </c>
    </row>
    <row r="201" spans="1:9" ht="31.5" x14ac:dyDescent="0.25">
      <c r="A201" s="36" t="s">
        <v>142</v>
      </c>
      <c r="B201" s="36" t="s">
        <v>143</v>
      </c>
      <c r="C201" s="36" t="s">
        <v>407</v>
      </c>
      <c r="D201" s="36" t="s">
        <v>408</v>
      </c>
      <c r="E201" s="36" t="s">
        <v>7</v>
      </c>
      <c r="F201" s="21">
        <v>3.0000000008897101E-2</v>
      </c>
      <c r="G201" s="21">
        <v>0</v>
      </c>
      <c r="H201" s="21">
        <v>7.6000000000149202</v>
      </c>
      <c r="I201" s="21">
        <v>0</v>
      </c>
    </row>
    <row r="202" spans="1:9" ht="31.5" x14ac:dyDescent="0.25">
      <c r="A202" s="36" t="s">
        <v>142</v>
      </c>
      <c r="B202" s="36" t="s">
        <v>143</v>
      </c>
      <c r="C202" s="36" t="s">
        <v>409</v>
      </c>
      <c r="D202" s="36" t="s">
        <v>410</v>
      </c>
      <c r="E202" s="36" t="s">
        <v>7</v>
      </c>
      <c r="F202" s="21">
        <v>168.48000000000499</v>
      </c>
      <c r="G202" s="21">
        <v>0</v>
      </c>
      <c r="H202" s="21">
        <v>206.30000000000501</v>
      </c>
      <c r="I202" s="21">
        <v>0</v>
      </c>
    </row>
    <row r="203" spans="1:9" ht="63" x14ac:dyDescent="0.25">
      <c r="A203" s="36" t="s">
        <v>142</v>
      </c>
      <c r="B203" s="36" t="s">
        <v>143</v>
      </c>
      <c r="C203" s="36" t="s">
        <v>411</v>
      </c>
      <c r="D203" s="36" t="s">
        <v>412</v>
      </c>
      <c r="E203" s="36" t="s">
        <v>7</v>
      </c>
      <c r="F203" s="21">
        <v>18.920000000001</v>
      </c>
      <c r="G203" s="21">
        <v>18.920000000001</v>
      </c>
      <c r="H203" s="21">
        <v>386.82</v>
      </c>
      <c r="I203" s="21">
        <v>386.82</v>
      </c>
    </row>
    <row r="204" spans="1:9" ht="47.25" x14ac:dyDescent="0.25">
      <c r="A204" s="36" t="s">
        <v>142</v>
      </c>
      <c r="B204" s="36" t="s">
        <v>143</v>
      </c>
      <c r="C204" s="36" t="s">
        <v>413</v>
      </c>
      <c r="D204" s="36" t="s">
        <v>101</v>
      </c>
      <c r="E204" s="36" t="s">
        <v>7</v>
      </c>
      <c r="F204" s="21">
        <v>36.699999999984897</v>
      </c>
      <c r="G204" s="21">
        <v>0</v>
      </c>
      <c r="H204" s="21">
        <v>36.700000000042998</v>
      </c>
      <c r="I204" s="21">
        <v>0</v>
      </c>
    </row>
    <row r="205" spans="1:9" ht="94.5" x14ac:dyDescent="0.25">
      <c r="A205" s="36" t="s">
        <v>142</v>
      </c>
      <c r="B205" s="36" t="s">
        <v>143</v>
      </c>
      <c r="C205" s="36" t="s">
        <v>414</v>
      </c>
      <c r="D205" s="36" t="s">
        <v>398</v>
      </c>
      <c r="E205" s="36" t="s">
        <v>7</v>
      </c>
      <c r="F205" s="21">
        <v>2328.3200000001002</v>
      </c>
      <c r="G205" s="21">
        <v>0</v>
      </c>
      <c r="H205" s="21">
        <v>2826.79000000008</v>
      </c>
      <c r="I205" s="21">
        <v>0</v>
      </c>
    </row>
    <row r="206" spans="1:9" ht="110.25" x14ac:dyDescent="0.25">
      <c r="A206" s="36" t="s">
        <v>142</v>
      </c>
      <c r="B206" s="36" t="s">
        <v>143</v>
      </c>
      <c r="C206" s="36" t="s">
        <v>415</v>
      </c>
      <c r="D206" s="36" t="s">
        <v>398</v>
      </c>
      <c r="E206" s="36" t="s">
        <v>7</v>
      </c>
      <c r="F206" s="21">
        <v>1343.7100000001301</v>
      </c>
      <c r="G206" s="21">
        <v>0</v>
      </c>
      <c r="H206" s="21">
        <v>2392.6700000001501</v>
      </c>
      <c r="I206" s="21">
        <v>0</v>
      </c>
    </row>
    <row r="207" spans="1:9" ht="126" x14ac:dyDescent="0.25">
      <c r="A207" s="36" t="s">
        <v>142</v>
      </c>
      <c r="B207" s="36" t="s">
        <v>143</v>
      </c>
      <c r="C207" s="36" t="s">
        <v>416</v>
      </c>
      <c r="D207" s="36" t="s">
        <v>398</v>
      </c>
      <c r="E207" s="36" t="s">
        <v>7</v>
      </c>
      <c r="F207" s="21">
        <v>328.27000000003801</v>
      </c>
      <c r="G207" s="21">
        <v>0</v>
      </c>
      <c r="H207" s="21">
        <v>361.30000000006299</v>
      </c>
      <c r="I207" s="21">
        <v>0</v>
      </c>
    </row>
    <row r="208" spans="1:9" ht="94.5" x14ac:dyDescent="0.25">
      <c r="A208" s="36" t="s">
        <v>142</v>
      </c>
      <c r="B208" s="36" t="s">
        <v>143</v>
      </c>
      <c r="C208" s="36" t="s">
        <v>417</v>
      </c>
      <c r="D208" s="36" t="s">
        <v>398</v>
      </c>
      <c r="E208" s="36" t="s">
        <v>7</v>
      </c>
      <c r="F208" s="21">
        <v>2145.4299999996501</v>
      </c>
      <c r="G208" s="21">
        <v>0</v>
      </c>
      <c r="H208" s="21">
        <v>5800.04999999954</v>
      </c>
      <c r="I208" s="21">
        <v>3040.7299999995398</v>
      </c>
    </row>
    <row r="209" spans="1:9" ht="78.75" x14ac:dyDescent="0.25">
      <c r="A209" s="36" t="s">
        <v>142</v>
      </c>
      <c r="B209" s="36" t="s">
        <v>143</v>
      </c>
      <c r="C209" s="36" t="s">
        <v>418</v>
      </c>
      <c r="D209" s="36" t="s">
        <v>398</v>
      </c>
      <c r="E209" s="36" t="s">
        <v>7</v>
      </c>
      <c r="F209" s="21">
        <v>2457.9400000000601</v>
      </c>
      <c r="G209" s="21">
        <v>0</v>
      </c>
      <c r="H209" s="21">
        <v>0</v>
      </c>
      <c r="I209" s="21">
        <v>0</v>
      </c>
    </row>
    <row r="210" spans="1:9" ht="63" x14ac:dyDescent="0.25">
      <c r="A210" s="36" t="s">
        <v>142</v>
      </c>
      <c r="B210" s="36" t="s">
        <v>143</v>
      </c>
      <c r="C210" s="36" t="s">
        <v>419</v>
      </c>
      <c r="D210" s="36" t="s">
        <v>398</v>
      </c>
      <c r="E210" s="36" t="s">
        <v>7</v>
      </c>
      <c r="F210" s="21">
        <v>231.66000000006801</v>
      </c>
      <c r="G210" s="21">
        <v>0</v>
      </c>
      <c r="H210" s="21">
        <v>0</v>
      </c>
      <c r="I210" s="21">
        <v>0</v>
      </c>
    </row>
    <row r="211" spans="1:9" ht="63" x14ac:dyDescent="0.25">
      <c r="A211" s="36" t="s">
        <v>142</v>
      </c>
      <c r="B211" s="36" t="s">
        <v>143</v>
      </c>
      <c r="C211" s="36" t="s">
        <v>420</v>
      </c>
      <c r="D211" s="36" t="s">
        <v>398</v>
      </c>
      <c r="E211" s="36" t="s">
        <v>7</v>
      </c>
      <c r="F211" s="21">
        <v>55071.900000005502</v>
      </c>
      <c r="G211" s="21">
        <v>0</v>
      </c>
      <c r="H211" s="21">
        <v>73934.500000004206</v>
      </c>
      <c r="I211" s="21">
        <v>17123.540000004199</v>
      </c>
    </row>
    <row r="212" spans="1:9" ht="141.75" x14ac:dyDescent="0.25">
      <c r="A212" s="36" t="s">
        <v>142</v>
      </c>
      <c r="B212" s="36" t="s">
        <v>143</v>
      </c>
      <c r="C212" s="36" t="s">
        <v>421</v>
      </c>
      <c r="D212" s="36" t="s">
        <v>398</v>
      </c>
      <c r="E212" s="36" t="s">
        <v>7</v>
      </c>
      <c r="F212" s="21">
        <v>189.54000000000201</v>
      </c>
      <c r="G212" s="21">
        <v>0</v>
      </c>
      <c r="H212" s="21">
        <v>438.40000000000498</v>
      </c>
      <c r="I212" s="21">
        <v>0</v>
      </c>
    </row>
    <row r="213" spans="1:9" ht="31.5" x14ac:dyDescent="0.25">
      <c r="A213" s="36" t="s">
        <v>142</v>
      </c>
      <c r="B213" s="36" t="s">
        <v>143</v>
      </c>
      <c r="C213" s="36" t="s">
        <v>422</v>
      </c>
      <c r="D213" s="36" t="s">
        <v>423</v>
      </c>
      <c r="E213" s="36" t="s">
        <v>7</v>
      </c>
      <c r="F213" s="21">
        <v>0</v>
      </c>
      <c r="G213" s="21">
        <v>0</v>
      </c>
      <c r="H213" s="21">
        <v>344.72000000001702</v>
      </c>
      <c r="I213" s="21">
        <v>0</v>
      </c>
    </row>
    <row r="214" spans="1:9" ht="31.5" x14ac:dyDescent="0.25">
      <c r="A214" s="36" t="s">
        <v>142</v>
      </c>
      <c r="B214" s="36" t="s">
        <v>143</v>
      </c>
      <c r="C214" s="36" t="s">
        <v>424</v>
      </c>
      <c r="D214" s="36" t="s">
        <v>425</v>
      </c>
      <c r="E214" s="36" t="s">
        <v>7</v>
      </c>
      <c r="F214" s="21">
        <v>0</v>
      </c>
      <c r="G214" s="21">
        <v>0</v>
      </c>
      <c r="H214" s="21">
        <v>4.9999999999272397E-2</v>
      </c>
      <c r="I214" s="21">
        <v>0</v>
      </c>
    </row>
    <row r="215" spans="1:9" ht="31.5" x14ac:dyDescent="0.25">
      <c r="A215" s="36" t="s">
        <v>142</v>
      </c>
      <c r="B215" s="36" t="s">
        <v>143</v>
      </c>
      <c r="C215" s="36" t="s">
        <v>426</v>
      </c>
      <c r="D215" s="36" t="s">
        <v>427</v>
      </c>
      <c r="E215" s="36" t="s">
        <v>7</v>
      </c>
      <c r="F215" s="21">
        <v>52.949999999994297</v>
      </c>
      <c r="G215" s="21">
        <v>0</v>
      </c>
      <c r="H215" s="21">
        <v>0</v>
      </c>
      <c r="I215" s="21">
        <v>0</v>
      </c>
    </row>
    <row r="216" spans="1:9" ht="94.5" x14ac:dyDescent="0.25">
      <c r="A216" s="36" t="s">
        <v>142</v>
      </c>
      <c r="B216" s="36" t="s">
        <v>143</v>
      </c>
      <c r="C216" s="36" t="s">
        <v>428</v>
      </c>
      <c r="D216" s="36" t="s">
        <v>429</v>
      </c>
      <c r="E216" s="36" t="s">
        <v>7</v>
      </c>
      <c r="F216" s="21">
        <v>10782.719999999899</v>
      </c>
      <c r="G216" s="21">
        <v>7413.1199999999199</v>
      </c>
      <c r="H216" s="21">
        <v>14765.379999999899</v>
      </c>
      <c r="I216" s="21">
        <v>10200.8999999999</v>
      </c>
    </row>
    <row r="217" spans="1:9" ht="78.75" x14ac:dyDescent="0.25">
      <c r="A217" s="36" t="s">
        <v>142</v>
      </c>
      <c r="B217" s="36" t="s">
        <v>143</v>
      </c>
      <c r="C217" s="36" t="s">
        <v>430</v>
      </c>
      <c r="D217" s="36" t="s">
        <v>431</v>
      </c>
      <c r="E217" s="36" t="s">
        <v>7</v>
      </c>
      <c r="F217" s="21">
        <v>3605.56000000015</v>
      </c>
      <c r="G217" s="21">
        <v>4.3000000001447898</v>
      </c>
      <c r="H217" s="21">
        <v>7452.8099999997403</v>
      </c>
      <c r="I217" s="21">
        <v>283.74999999974199</v>
      </c>
    </row>
    <row r="218" spans="1:9" ht="78.75" x14ac:dyDescent="0.25">
      <c r="A218" s="36" t="s">
        <v>142</v>
      </c>
      <c r="B218" s="36" t="s">
        <v>143</v>
      </c>
      <c r="C218" s="36" t="s">
        <v>432</v>
      </c>
      <c r="D218" s="36" t="s">
        <v>433</v>
      </c>
      <c r="E218" s="36" t="s">
        <v>7</v>
      </c>
      <c r="F218" s="21">
        <v>1284.6600000000001</v>
      </c>
      <c r="G218" s="21">
        <v>0</v>
      </c>
      <c r="H218" s="21">
        <v>2295.1299999999801</v>
      </c>
      <c r="I218" s="21">
        <v>0</v>
      </c>
    </row>
    <row r="219" spans="1:9" ht="47.25" x14ac:dyDescent="0.25">
      <c r="A219" s="36" t="s">
        <v>142</v>
      </c>
      <c r="B219" s="36" t="s">
        <v>143</v>
      </c>
      <c r="C219" s="36" t="s">
        <v>434</v>
      </c>
      <c r="D219" s="36" t="s">
        <v>435</v>
      </c>
      <c r="E219" s="36" t="s">
        <v>7</v>
      </c>
      <c r="F219" s="21">
        <v>5171.3299999998399</v>
      </c>
      <c r="G219" s="21">
        <v>5171.3299999998399</v>
      </c>
      <c r="H219" s="21">
        <v>0</v>
      </c>
      <c r="I219" s="21">
        <v>0</v>
      </c>
    </row>
    <row r="220" spans="1:9" ht="47.25" x14ac:dyDescent="0.25">
      <c r="A220" s="36" t="s">
        <v>142</v>
      </c>
      <c r="B220" s="36" t="s">
        <v>143</v>
      </c>
      <c r="C220" s="36" t="s">
        <v>436</v>
      </c>
      <c r="D220" s="36" t="s">
        <v>437</v>
      </c>
      <c r="E220" s="36" t="s">
        <v>7</v>
      </c>
      <c r="F220" s="21">
        <v>41760.629999999997</v>
      </c>
      <c r="G220" s="21">
        <v>41760.629999999997</v>
      </c>
      <c r="H220" s="21">
        <v>0</v>
      </c>
      <c r="I220" s="21">
        <v>0</v>
      </c>
    </row>
    <row r="221" spans="1:9" ht="78.75" x14ac:dyDescent="0.25">
      <c r="A221" s="36" t="s">
        <v>142</v>
      </c>
      <c r="B221" s="36" t="s">
        <v>143</v>
      </c>
      <c r="C221" s="36" t="s">
        <v>438</v>
      </c>
      <c r="D221" s="36" t="s">
        <v>439</v>
      </c>
      <c r="E221" s="36" t="s">
        <v>7</v>
      </c>
      <c r="F221" s="21">
        <v>0</v>
      </c>
      <c r="G221" s="21">
        <v>0</v>
      </c>
      <c r="H221" s="21">
        <v>6008.5999999998103</v>
      </c>
      <c r="I221" s="21">
        <v>0</v>
      </c>
    </row>
    <row r="222" spans="1:9" ht="63" x14ac:dyDescent="0.25">
      <c r="A222" s="36" t="s">
        <v>142</v>
      </c>
      <c r="B222" s="36" t="s">
        <v>143</v>
      </c>
      <c r="C222" s="36" t="s">
        <v>440</v>
      </c>
      <c r="D222" s="36" t="s">
        <v>441</v>
      </c>
      <c r="E222" s="36" t="s">
        <v>7</v>
      </c>
      <c r="F222" s="21">
        <v>145.65</v>
      </c>
      <c r="G222" s="21">
        <v>145.65</v>
      </c>
      <c r="H222" s="21">
        <v>145.65</v>
      </c>
      <c r="I222" s="21">
        <v>145.65</v>
      </c>
    </row>
    <row r="223" spans="1:9" ht="63" x14ac:dyDescent="0.25">
      <c r="A223" s="36" t="s">
        <v>142</v>
      </c>
      <c r="B223" s="36" t="s">
        <v>143</v>
      </c>
      <c r="C223" s="36" t="s">
        <v>440</v>
      </c>
      <c r="D223" s="36" t="s">
        <v>441</v>
      </c>
      <c r="E223" s="36" t="s">
        <v>7</v>
      </c>
      <c r="F223" s="21">
        <v>342878.2</v>
      </c>
      <c r="G223" s="21">
        <v>342878.2</v>
      </c>
      <c r="H223" s="21">
        <v>342878.2</v>
      </c>
      <c r="I223" s="21">
        <v>342878.2</v>
      </c>
    </row>
    <row r="224" spans="1:9" ht="31.5" x14ac:dyDescent="0.25">
      <c r="A224" s="36" t="s">
        <v>142</v>
      </c>
      <c r="B224" s="36" t="s">
        <v>143</v>
      </c>
      <c r="C224" s="36" t="s">
        <v>442</v>
      </c>
      <c r="D224" s="36" t="s">
        <v>443</v>
      </c>
      <c r="E224" s="36" t="s">
        <v>7</v>
      </c>
      <c r="F224" s="21">
        <v>84.240000000005296</v>
      </c>
      <c r="G224" s="21">
        <v>0</v>
      </c>
      <c r="H224" s="21">
        <v>0</v>
      </c>
      <c r="I224" s="21">
        <v>0</v>
      </c>
    </row>
    <row r="225" spans="1:9" ht="47.25" x14ac:dyDescent="0.25">
      <c r="A225" s="36" t="s">
        <v>142</v>
      </c>
      <c r="B225" s="36" t="s">
        <v>143</v>
      </c>
      <c r="C225" s="36" t="s">
        <v>444</v>
      </c>
      <c r="D225" s="36" t="s">
        <v>445</v>
      </c>
      <c r="E225" s="36" t="s">
        <v>7</v>
      </c>
      <c r="F225" s="21">
        <v>0</v>
      </c>
      <c r="G225" s="21">
        <v>0</v>
      </c>
      <c r="H225" s="21">
        <v>77.359999999998806</v>
      </c>
      <c r="I225" s="21">
        <v>77.359999999998806</v>
      </c>
    </row>
    <row r="226" spans="1:9" ht="63" x14ac:dyDescent="0.25">
      <c r="A226" s="36" t="s">
        <v>142</v>
      </c>
      <c r="B226" s="36" t="s">
        <v>143</v>
      </c>
      <c r="C226" s="36" t="s">
        <v>446</v>
      </c>
      <c r="D226" s="36" t="s">
        <v>447</v>
      </c>
      <c r="E226" s="36" t="s">
        <v>7</v>
      </c>
      <c r="F226" s="21">
        <v>1432.08000000006</v>
      </c>
      <c r="G226" s="21">
        <v>0</v>
      </c>
      <c r="H226" s="21">
        <v>0</v>
      </c>
      <c r="I226" s="21">
        <v>0</v>
      </c>
    </row>
    <row r="227" spans="1:9" ht="31.5" x14ac:dyDescent="0.25">
      <c r="A227" s="36" t="s">
        <v>142</v>
      </c>
      <c r="B227" s="36" t="s">
        <v>143</v>
      </c>
      <c r="C227" s="36" t="s">
        <v>448</v>
      </c>
      <c r="D227" s="36" t="s">
        <v>449</v>
      </c>
      <c r="E227" s="36" t="s">
        <v>7</v>
      </c>
      <c r="F227" s="21">
        <v>0</v>
      </c>
      <c r="G227" s="21">
        <v>0</v>
      </c>
      <c r="H227" s="21">
        <v>18.059999999974401</v>
      </c>
      <c r="I227" s="21">
        <v>0</v>
      </c>
    </row>
    <row r="228" spans="1:9" ht="31.5" x14ac:dyDescent="0.25">
      <c r="A228" s="36" t="s">
        <v>142</v>
      </c>
      <c r="B228" s="36" t="s">
        <v>143</v>
      </c>
      <c r="C228" s="36" t="s">
        <v>450</v>
      </c>
      <c r="D228" s="36" t="s">
        <v>451</v>
      </c>
      <c r="E228" s="36" t="s">
        <v>7</v>
      </c>
      <c r="F228" s="21">
        <v>589.68000000002996</v>
      </c>
      <c r="G228" s="21">
        <v>0</v>
      </c>
      <c r="H228" s="21">
        <v>825.22000000007097</v>
      </c>
      <c r="I228" s="21">
        <v>0</v>
      </c>
    </row>
    <row r="229" spans="1:9" ht="31.5" x14ac:dyDescent="0.25">
      <c r="A229" s="36" t="s">
        <v>142</v>
      </c>
      <c r="B229" s="36" t="s">
        <v>143</v>
      </c>
      <c r="C229" s="36" t="s">
        <v>452</v>
      </c>
      <c r="D229" s="36" t="s">
        <v>453</v>
      </c>
      <c r="E229" s="36" t="s">
        <v>7</v>
      </c>
      <c r="F229" s="21">
        <v>0</v>
      </c>
      <c r="G229" s="21">
        <v>0</v>
      </c>
      <c r="H229" s="21">
        <v>21.260000000000701</v>
      </c>
      <c r="I229" s="21">
        <v>0</v>
      </c>
    </row>
    <row r="230" spans="1:9" ht="31.5" x14ac:dyDescent="0.25">
      <c r="A230" s="36" t="s">
        <v>142</v>
      </c>
      <c r="B230" s="36" t="s">
        <v>143</v>
      </c>
      <c r="C230" s="36" t="s">
        <v>454</v>
      </c>
      <c r="D230" s="36" t="s">
        <v>455</v>
      </c>
      <c r="E230" s="36" t="s">
        <v>7</v>
      </c>
      <c r="F230" s="21">
        <v>949.63999999997498</v>
      </c>
      <c r="G230" s="21">
        <v>0</v>
      </c>
      <c r="H230" s="21">
        <v>1236.5999999999899</v>
      </c>
      <c r="I230" s="21">
        <v>0</v>
      </c>
    </row>
    <row r="231" spans="1:9" ht="31.5" x14ac:dyDescent="0.25">
      <c r="A231" s="36" t="s">
        <v>142</v>
      </c>
      <c r="B231" s="36" t="s">
        <v>143</v>
      </c>
      <c r="C231" s="36" t="s">
        <v>456</v>
      </c>
      <c r="D231" s="36" t="s">
        <v>457</v>
      </c>
      <c r="E231" s="36" t="s">
        <v>7</v>
      </c>
      <c r="F231" s="21">
        <v>46.680000000000298</v>
      </c>
      <c r="G231" s="21">
        <v>46.680000000000298</v>
      </c>
      <c r="H231" s="21">
        <v>122.689999999999</v>
      </c>
      <c r="I231" s="21">
        <v>122.689999999999</v>
      </c>
    </row>
    <row r="232" spans="1:9" ht="31.5" x14ac:dyDescent="0.25">
      <c r="A232" s="36" t="s">
        <v>142</v>
      </c>
      <c r="B232" s="36" t="s">
        <v>143</v>
      </c>
      <c r="C232" s="36" t="s">
        <v>458</v>
      </c>
      <c r="D232" s="36" t="s">
        <v>459</v>
      </c>
      <c r="E232" s="36" t="s">
        <v>7</v>
      </c>
      <c r="F232" s="21">
        <v>0</v>
      </c>
      <c r="G232" s="21">
        <v>0</v>
      </c>
      <c r="H232" s="21">
        <v>55.5800000000145</v>
      </c>
      <c r="I232" s="21">
        <v>0</v>
      </c>
    </row>
    <row r="233" spans="1:9" ht="47.25" x14ac:dyDescent="0.25">
      <c r="A233" s="36" t="s">
        <v>142</v>
      </c>
      <c r="B233" s="36" t="s">
        <v>143</v>
      </c>
      <c r="C233" s="36" t="s">
        <v>460</v>
      </c>
      <c r="D233" s="36" t="s">
        <v>461</v>
      </c>
      <c r="E233" s="36" t="s">
        <v>7</v>
      </c>
      <c r="F233" s="21">
        <v>523.91</v>
      </c>
      <c r="G233" s="21">
        <v>408.73</v>
      </c>
      <c r="H233" s="21">
        <v>0</v>
      </c>
      <c r="I233" s="21">
        <v>0</v>
      </c>
    </row>
    <row r="234" spans="1:9" ht="78.75" x14ac:dyDescent="0.25">
      <c r="A234" s="36" t="s">
        <v>142</v>
      </c>
      <c r="B234" s="36" t="s">
        <v>143</v>
      </c>
      <c r="C234" s="36" t="s">
        <v>462</v>
      </c>
      <c r="D234" s="36" t="s">
        <v>463</v>
      </c>
      <c r="E234" s="36" t="s">
        <v>7</v>
      </c>
      <c r="F234" s="21">
        <v>6.1099999999999604</v>
      </c>
      <c r="G234" s="21">
        <v>6.1099999999999604</v>
      </c>
      <c r="H234" s="21">
        <v>0</v>
      </c>
      <c r="I234" s="21">
        <v>0</v>
      </c>
    </row>
    <row r="235" spans="1:9" ht="78.75" x14ac:dyDescent="0.25">
      <c r="A235" s="36" t="s">
        <v>142</v>
      </c>
      <c r="B235" s="36" t="s">
        <v>143</v>
      </c>
      <c r="C235" s="36" t="s">
        <v>464</v>
      </c>
      <c r="D235" s="36" t="s">
        <v>465</v>
      </c>
      <c r="E235" s="36" t="s">
        <v>7</v>
      </c>
      <c r="F235" s="21">
        <v>0</v>
      </c>
      <c r="G235" s="21">
        <v>0</v>
      </c>
      <c r="H235" s="21">
        <v>412.61000000013098</v>
      </c>
      <c r="I235" s="21">
        <v>0</v>
      </c>
    </row>
    <row r="236" spans="1:9" ht="47.25" x14ac:dyDescent="0.25">
      <c r="A236" s="36" t="s">
        <v>142</v>
      </c>
      <c r="B236" s="36" t="s">
        <v>143</v>
      </c>
      <c r="C236" s="36" t="s">
        <v>466</v>
      </c>
      <c r="D236" s="36" t="s">
        <v>467</v>
      </c>
      <c r="E236" s="36" t="s">
        <v>7</v>
      </c>
      <c r="F236" s="21">
        <v>21.0499999999994</v>
      </c>
      <c r="G236" s="21">
        <v>0</v>
      </c>
      <c r="H236" s="21">
        <v>16.349999999999699</v>
      </c>
      <c r="I236" s="21">
        <v>0</v>
      </c>
    </row>
    <row r="237" spans="1:9" ht="47.25" x14ac:dyDescent="0.25">
      <c r="A237" s="36" t="s">
        <v>142</v>
      </c>
      <c r="B237" s="36" t="s">
        <v>143</v>
      </c>
      <c r="C237" s="36" t="s">
        <v>468</v>
      </c>
      <c r="D237" s="36" t="s">
        <v>469</v>
      </c>
      <c r="E237" s="36" t="s">
        <v>7</v>
      </c>
      <c r="F237" s="21">
        <v>1746.8799999999401</v>
      </c>
      <c r="G237" s="21">
        <v>0</v>
      </c>
      <c r="H237" s="21">
        <v>0</v>
      </c>
      <c r="I237" s="21">
        <v>0</v>
      </c>
    </row>
    <row r="238" spans="1:9" ht="47.25" x14ac:dyDescent="0.25">
      <c r="A238" s="36" t="s">
        <v>142</v>
      </c>
      <c r="B238" s="36" t="s">
        <v>143</v>
      </c>
      <c r="C238" s="36" t="s">
        <v>470</v>
      </c>
      <c r="D238" s="36" t="s">
        <v>471</v>
      </c>
      <c r="E238" s="36" t="s">
        <v>7</v>
      </c>
      <c r="F238" s="21">
        <v>6798.1300000000501</v>
      </c>
      <c r="G238" s="21">
        <v>0</v>
      </c>
      <c r="H238" s="21">
        <v>0</v>
      </c>
      <c r="I238" s="21">
        <v>0</v>
      </c>
    </row>
    <row r="239" spans="1:9" ht="31.5" x14ac:dyDescent="0.25">
      <c r="A239" s="36" t="s">
        <v>142</v>
      </c>
      <c r="B239" s="36" t="s">
        <v>143</v>
      </c>
      <c r="C239" s="36" t="s">
        <v>472</v>
      </c>
      <c r="D239" s="36" t="s">
        <v>473</v>
      </c>
      <c r="E239" s="36" t="s">
        <v>7</v>
      </c>
      <c r="F239" s="21">
        <v>589.68000000001803</v>
      </c>
      <c r="G239" s="21">
        <v>0</v>
      </c>
      <c r="H239" s="21">
        <v>0</v>
      </c>
      <c r="I239" s="21">
        <v>0</v>
      </c>
    </row>
    <row r="240" spans="1:9" ht="31.5" x14ac:dyDescent="0.25">
      <c r="A240" s="36" t="s">
        <v>142</v>
      </c>
      <c r="B240" s="36" t="s">
        <v>143</v>
      </c>
      <c r="C240" s="36" t="s">
        <v>474</v>
      </c>
      <c r="D240" s="36" t="s">
        <v>475</v>
      </c>
      <c r="E240" s="36" t="s">
        <v>7</v>
      </c>
      <c r="F240" s="21">
        <v>105.30000000000101</v>
      </c>
      <c r="G240" s="21">
        <v>63.180000000001101</v>
      </c>
      <c r="H240" s="21">
        <v>311.60000000000002</v>
      </c>
      <c r="I240" s="21">
        <v>156.87</v>
      </c>
    </row>
    <row r="241" spans="1:9" ht="94.5" x14ac:dyDescent="0.25">
      <c r="A241" s="36" t="s">
        <v>142</v>
      </c>
      <c r="B241" s="36" t="s">
        <v>143</v>
      </c>
      <c r="C241" s="36" t="s">
        <v>476</v>
      </c>
      <c r="D241" s="36" t="s">
        <v>477</v>
      </c>
      <c r="E241" s="36" t="s">
        <v>7</v>
      </c>
      <c r="F241" s="21">
        <v>0</v>
      </c>
      <c r="G241" s="21">
        <v>0</v>
      </c>
      <c r="H241" s="21">
        <v>1361.8099999999699</v>
      </c>
      <c r="I241" s="21">
        <v>0</v>
      </c>
    </row>
    <row r="242" spans="1:9" ht="94.5" x14ac:dyDescent="0.25">
      <c r="A242" s="36" t="s">
        <v>142</v>
      </c>
      <c r="B242" s="36" t="s">
        <v>143</v>
      </c>
      <c r="C242" s="36" t="s">
        <v>476</v>
      </c>
      <c r="D242" s="36" t="s">
        <v>477</v>
      </c>
      <c r="E242" s="36" t="s">
        <v>7</v>
      </c>
      <c r="F242" s="21">
        <v>0</v>
      </c>
      <c r="G242" s="21">
        <v>0</v>
      </c>
      <c r="H242" s="21">
        <v>1667.51999999996</v>
      </c>
      <c r="I242" s="21">
        <v>0</v>
      </c>
    </row>
    <row r="243" spans="1:9" ht="78.75" x14ac:dyDescent="0.25">
      <c r="A243" s="36" t="s">
        <v>142</v>
      </c>
      <c r="B243" s="36" t="s">
        <v>143</v>
      </c>
      <c r="C243" s="36" t="s">
        <v>478</v>
      </c>
      <c r="D243" s="36" t="s">
        <v>479</v>
      </c>
      <c r="E243" s="36" t="s">
        <v>7</v>
      </c>
      <c r="F243" s="21">
        <v>0</v>
      </c>
      <c r="G243" s="21">
        <v>0</v>
      </c>
      <c r="H243" s="21">
        <v>154.73000000001599</v>
      </c>
      <c r="I243" s="21">
        <v>0</v>
      </c>
    </row>
    <row r="244" spans="1:9" ht="110.25" x14ac:dyDescent="0.25">
      <c r="A244" s="36" t="s">
        <v>142</v>
      </c>
      <c r="B244" s="36" t="s">
        <v>143</v>
      </c>
      <c r="C244" s="36" t="s">
        <v>480</v>
      </c>
      <c r="D244" s="36" t="s">
        <v>481</v>
      </c>
      <c r="E244" s="36" t="s">
        <v>7</v>
      </c>
      <c r="F244" s="21">
        <v>0</v>
      </c>
      <c r="G244" s="21">
        <v>0</v>
      </c>
      <c r="H244" s="21">
        <v>722.05999999998505</v>
      </c>
      <c r="I244" s="21">
        <v>0</v>
      </c>
    </row>
    <row r="245" spans="1:9" ht="94.5" x14ac:dyDescent="0.25">
      <c r="A245" s="36" t="s">
        <v>142</v>
      </c>
      <c r="B245" s="36" t="s">
        <v>143</v>
      </c>
      <c r="C245" s="36" t="s">
        <v>482</v>
      </c>
      <c r="D245" s="36" t="s">
        <v>483</v>
      </c>
      <c r="E245" s="36" t="s">
        <v>7</v>
      </c>
      <c r="F245" s="21">
        <v>84.239999999999696</v>
      </c>
      <c r="G245" s="21">
        <v>0</v>
      </c>
      <c r="H245" s="21">
        <v>0</v>
      </c>
      <c r="I245" s="21">
        <v>0</v>
      </c>
    </row>
    <row r="246" spans="1:9" ht="47.25" x14ac:dyDescent="0.25">
      <c r="A246" s="36" t="s">
        <v>142</v>
      </c>
      <c r="B246" s="36" t="s">
        <v>143</v>
      </c>
      <c r="C246" s="36" t="s">
        <v>484</v>
      </c>
      <c r="D246" s="36" t="s">
        <v>485</v>
      </c>
      <c r="E246" s="36" t="s">
        <v>7</v>
      </c>
      <c r="F246" s="21">
        <v>2927.3400000001302</v>
      </c>
      <c r="G246" s="21">
        <v>0</v>
      </c>
      <c r="H246" s="21">
        <v>3894.0900000003298</v>
      </c>
      <c r="I246" s="21">
        <v>0.100000000328237</v>
      </c>
    </row>
    <row r="247" spans="1:9" ht="78.75" x14ac:dyDescent="0.25">
      <c r="A247" s="36" t="s">
        <v>142</v>
      </c>
      <c r="B247" s="36" t="s">
        <v>143</v>
      </c>
      <c r="C247" s="36" t="s">
        <v>486</v>
      </c>
      <c r="D247" s="36" t="s">
        <v>487</v>
      </c>
      <c r="E247" s="36" t="s">
        <v>7</v>
      </c>
      <c r="F247" s="21">
        <v>0</v>
      </c>
      <c r="G247" s="21">
        <v>0</v>
      </c>
      <c r="H247" s="21">
        <v>154.74000000000601</v>
      </c>
      <c r="I247" s="21">
        <v>128.95000000000601</v>
      </c>
    </row>
    <row r="248" spans="1:9" ht="47.25" x14ac:dyDescent="0.25">
      <c r="A248" s="36" t="s">
        <v>142</v>
      </c>
      <c r="B248" s="36" t="s">
        <v>143</v>
      </c>
      <c r="C248" s="36" t="s">
        <v>488</v>
      </c>
      <c r="D248" s="36" t="s">
        <v>489</v>
      </c>
      <c r="E248" s="36" t="s">
        <v>7</v>
      </c>
      <c r="F248" s="21">
        <v>9455.9399999996294</v>
      </c>
      <c r="G248" s="21">
        <v>0</v>
      </c>
      <c r="H248" s="21">
        <v>0</v>
      </c>
      <c r="I248" s="21">
        <v>0</v>
      </c>
    </row>
    <row r="249" spans="1:9" ht="94.5" x14ac:dyDescent="0.25">
      <c r="A249" s="36" t="s">
        <v>142</v>
      </c>
      <c r="B249" s="36" t="s">
        <v>143</v>
      </c>
      <c r="C249" s="36" t="s">
        <v>490</v>
      </c>
      <c r="D249" s="36" t="s">
        <v>249</v>
      </c>
      <c r="E249" s="36" t="s">
        <v>7</v>
      </c>
      <c r="F249" s="21">
        <v>1453.1400000000301</v>
      </c>
      <c r="G249" s="21">
        <v>0</v>
      </c>
      <c r="H249" s="21">
        <v>0</v>
      </c>
      <c r="I249" s="21">
        <v>0</v>
      </c>
    </row>
    <row r="250" spans="1:9" ht="63" x14ac:dyDescent="0.25">
      <c r="A250" s="36" t="s">
        <v>142</v>
      </c>
      <c r="B250" s="36" t="s">
        <v>143</v>
      </c>
      <c r="C250" s="36" t="s">
        <v>491</v>
      </c>
      <c r="D250" s="36" t="s">
        <v>492</v>
      </c>
      <c r="E250" s="36" t="s">
        <v>7</v>
      </c>
      <c r="F250" s="21">
        <v>0</v>
      </c>
      <c r="G250" s="21">
        <v>0</v>
      </c>
      <c r="H250" s="21">
        <v>5.9999999999452003</v>
      </c>
      <c r="I250" s="21">
        <v>0</v>
      </c>
    </row>
    <row r="251" spans="1:9" ht="47.25" x14ac:dyDescent="0.25">
      <c r="A251" s="36" t="s">
        <v>142</v>
      </c>
      <c r="B251" s="36" t="s">
        <v>143</v>
      </c>
      <c r="C251" s="36" t="s">
        <v>493</v>
      </c>
      <c r="D251" s="36" t="s">
        <v>218</v>
      </c>
      <c r="E251" s="36" t="s">
        <v>7</v>
      </c>
      <c r="F251" s="21">
        <v>263950.37</v>
      </c>
      <c r="G251" s="21">
        <v>262605.99</v>
      </c>
      <c r="H251" s="21">
        <v>0</v>
      </c>
      <c r="I251" s="21">
        <v>0</v>
      </c>
    </row>
    <row r="252" spans="1:9" ht="47.25" x14ac:dyDescent="0.25">
      <c r="A252" s="36" t="s">
        <v>142</v>
      </c>
      <c r="B252" s="36" t="s">
        <v>143</v>
      </c>
      <c r="C252" s="36" t="s">
        <v>494</v>
      </c>
      <c r="D252" s="36" t="s">
        <v>495</v>
      </c>
      <c r="E252" s="36" t="s">
        <v>7</v>
      </c>
      <c r="F252" s="21">
        <v>13966.66</v>
      </c>
      <c r="G252" s="21">
        <v>0</v>
      </c>
      <c r="H252" s="21">
        <v>14460.67</v>
      </c>
      <c r="I252" s="21">
        <v>0</v>
      </c>
    </row>
    <row r="253" spans="1:9" ht="157.5" x14ac:dyDescent="0.25">
      <c r="A253" s="36" t="s">
        <v>142</v>
      </c>
      <c r="B253" s="36" t="s">
        <v>143</v>
      </c>
      <c r="C253" s="36" t="s">
        <v>496</v>
      </c>
      <c r="D253" s="36" t="s">
        <v>497</v>
      </c>
      <c r="E253" s="36" t="s">
        <v>7</v>
      </c>
      <c r="F253" s="21">
        <v>27167.52</v>
      </c>
      <c r="G253" s="21">
        <v>27167.52</v>
      </c>
      <c r="H253" s="21">
        <v>22167.52</v>
      </c>
      <c r="I253" s="21">
        <v>22167.52</v>
      </c>
    </row>
    <row r="254" spans="1:9" ht="94.5" x14ac:dyDescent="0.25">
      <c r="A254" s="36" t="s">
        <v>142</v>
      </c>
      <c r="B254" s="36" t="s">
        <v>143</v>
      </c>
      <c r="C254" s="36" t="s">
        <v>498</v>
      </c>
      <c r="D254" s="36" t="s">
        <v>497</v>
      </c>
      <c r="E254" s="36" t="s">
        <v>7</v>
      </c>
      <c r="F254" s="21">
        <v>0</v>
      </c>
      <c r="G254" s="21">
        <v>0</v>
      </c>
      <c r="H254" s="21">
        <v>77.369999999999393</v>
      </c>
      <c r="I254" s="21">
        <v>77.369999999999393</v>
      </c>
    </row>
    <row r="255" spans="1:9" ht="110.25" x14ac:dyDescent="0.25">
      <c r="A255" s="36" t="s">
        <v>142</v>
      </c>
      <c r="B255" s="36" t="s">
        <v>143</v>
      </c>
      <c r="C255" s="36" t="s">
        <v>499</v>
      </c>
      <c r="D255" s="36" t="s">
        <v>500</v>
      </c>
      <c r="E255" s="36" t="s">
        <v>7</v>
      </c>
      <c r="F255" s="21">
        <v>947.69999999998697</v>
      </c>
      <c r="G255" s="21">
        <v>0</v>
      </c>
      <c r="H255" s="21">
        <v>696.26999999999202</v>
      </c>
      <c r="I255" s="21">
        <v>0</v>
      </c>
    </row>
    <row r="256" spans="1:9" ht="31.5" x14ac:dyDescent="0.25">
      <c r="A256" s="36" t="s">
        <v>142</v>
      </c>
      <c r="B256" s="36" t="s">
        <v>143</v>
      </c>
      <c r="C256" s="36" t="s">
        <v>501</v>
      </c>
      <c r="D256" s="36" t="s">
        <v>502</v>
      </c>
      <c r="E256" s="36" t="s">
        <v>7</v>
      </c>
      <c r="F256" s="21">
        <v>61.9799999999723</v>
      </c>
      <c r="G256" s="21">
        <v>0</v>
      </c>
      <c r="H256" s="21">
        <v>0</v>
      </c>
      <c r="I256" s="21">
        <v>0</v>
      </c>
    </row>
    <row r="257" spans="1:9" ht="47.25" x14ac:dyDescent="0.25">
      <c r="A257" s="36" t="s">
        <v>142</v>
      </c>
      <c r="B257" s="36" t="s">
        <v>143</v>
      </c>
      <c r="C257" s="36" t="s">
        <v>4688</v>
      </c>
      <c r="D257" s="36" t="s">
        <v>503</v>
      </c>
      <c r="E257" s="36" t="s">
        <v>7</v>
      </c>
      <c r="F257" s="21">
        <v>138624.24</v>
      </c>
      <c r="G257" s="21">
        <v>138624.24</v>
      </c>
      <c r="H257" s="21">
        <v>138624.24</v>
      </c>
      <c r="I257" s="21">
        <v>138624.24</v>
      </c>
    </row>
    <row r="258" spans="1:9" ht="47.25" x14ac:dyDescent="0.25">
      <c r="A258" s="36" t="s">
        <v>142</v>
      </c>
      <c r="B258" s="36" t="s">
        <v>143</v>
      </c>
      <c r="C258" s="36" t="s">
        <v>4688</v>
      </c>
      <c r="D258" s="36" t="s">
        <v>503</v>
      </c>
      <c r="E258" s="36" t="s">
        <v>7</v>
      </c>
      <c r="F258" s="21">
        <v>319298.34000000003</v>
      </c>
      <c r="G258" s="21">
        <v>319298.34000000003</v>
      </c>
      <c r="H258" s="21">
        <v>319298.34000000003</v>
      </c>
      <c r="I258" s="21">
        <v>319298.34000000003</v>
      </c>
    </row>
    <row r="259" spans="1:9" ht="78.75" x14ac:dyDescent="0.25">
      <c r="A259" s="36" t="s">
        <v>142</v>
      </c>
      <c r="B259" s="36" t="s">
        <v>143</v>
      </c>
      <c r="C259" s="36" t="s">
        <v>504</v>
      </c>
      <c r="D259" s="36" t="s">
        <v>505</v>
      </c>
      <c r="E259" s="36" t="s">
        <v>7</v>
      </c>
      <c r="F259" s="21">
        <v>8.4200000000009503</v>
      </c>
      <c r="G259" s="21">
        <v>0</v>
      </c>
      <c r="H259" s="21">
        <v>0</v>
      </c>
      <c r="I259" s="21">
        <v>0</v>
      </c>
    </row>
    <row r="260" spans="1:9" ht="63" x14ac:dyDescent="0.25">
      <c r="A260" s="36" t="s">
        <v>142</v>
      </c>
      <c r="B260" s="36" t="s">
        <v>143</v>
      </c>
      <c r="C260" s="36" t="s">
        <v>506</v>
      </c>
      <c r="D260" s="36" t="s">
        <v>507</v>
      </c>
      <c r="E260" s="36" t="s">
        <v>7</v>
      </c>
      <c r="F260" s="21">
        <v>568.63000000000898</v>
      </c>
      <c r="G260" s="21">
        <v>1.0000000008517401E-2</v>
      </c>
      <c r="H260" s="21">
        <v>9.9999999947613105E-3</v>
      </c>
      <c r="I260" s="21">
        <v>0</v>
      </c>
    </row>
    <row r="261" spans="1:9" ht="94.5" x14ac:dyDescent="0.25">
      <c r="A261" s="36" t="s">
        <v>142</v>
      </c>
      <c r="B261" s="36" t="s">
        <v>143</v>
      </c>
      <c r="C261" s="36" t="s">
        <v>508</v>
      </c>
      <c r="D261" s="36" t="s">
        <v>509</v>
      </c>
      <c r="E261" s="36" t="s">
        <v>7</v>
      </c>
      <c r="F261" s="21">
        <v>187.32999999999299</v>
      </c>
      <c r="G261" s="21">
        <v>39.909999999993502</v>
      </c>
      <c r="H261" s="21">
        <v>0</v>
      </c>
      <c r="I261" s="21">
        <v>0</v>
      </c>
    </row>
    <row r="262" spans="1:9" ht="78.75" x14ac:dyDescent="0.25">
      <c r="A262" s="36" t="s">
        <v>142</v>
      </c>
      <c r="B262" s="36" t="s">
        <v>143</v>
      </c>
      <c r="C262" s="36" t="s">
        <v>510</v>
      </c>
      <c r="D262" s="36" t="s">
        <v>511</v>
      </c>
      <c r="E262" s="36" t="s">
        <v>7</v>
      </c>
      <c r="F262" s="21">
        <v>351.72000000004198</v>
      </c>
      <c r="G262" s="21">
        <v>0</v>
      </c>
      <c r="H262" s="21">
        <v>1776.3800000000399</v>
      </c>
      <c r="I262" s="21">
        <v>1776.3800000000399</v>
      </c>
    </row>
    <row r="263" spans="1:9" ht="31.5" x14ac:dyDescent="0.25">
      <c r="A263" s="36" t="s">
        <v>142</v>
      </c>
      <c r="B263" s="36" t="s">
        <v>143</v>
      </c>
      <c r="C263" s="36" t="s">
        <v>512</v>
      </c>
      <c r="D263" s="36" t="s">
        <v>513</v>
      </c>
      <c r="E263" s="36" t="s">
        <v>7</v>
      </c>
      <c r="F263" s="21">
        <v>0</v>
      </c>
      <c r="G263" s="21">
        <v>0</v>
      </c>
      <c r="H263" s="21">
        <v>1418.34</v>
      </c>
      <c r="I263" s="21">
        <v>283.67</v>
      </c>
    </row>
    <row r="264" spans="1:9" ht="47.25" x14ac:dyDescent="0.25">
      <c r="A264" s="36" t="s">
        <v>142</v>
      </c>
      <c r="B264" s="36" t="s">
        <v>143</v>
      </c>
      <c r="C264" s="36" t="s">
        <v>514</v>
      </c>
      <c r="D264" s="36" t="s">
        <v>515</v>
      </c>
      <c r="E264" s="36" t="s">
        <v>7</v>
      </c>
      <c r="F264" s="21">
        <v>231.659999999993</v>
      </c>
      <c r="G264" s="21">
        <v>0</v>
      </c>
      <c r="H264" s="21">
        <v>283.669999999992</v>
      </c>
      <c r="I264" s="21">
        <v>0</v>
      </c>
    </row>
    <row r="265" spans="1:9" ht="31.5" x14ac:dyDescent="0.25">
      <c r="A265" s="36" t="s">
        <v>142</v>
      </c>
      <c r="B265" s="36" t="s">
        <v>143</v>
      </c>
      <c r="C265" s="36" t="s">
        <v>516</v>
      </c>
      <c r="D265" s="36" t="s">
        <v>517</v>
      </c>
      <c r="E265" s="36" t="s">
        <v>7</v>
      </c>
      <c r="F265" s="21">
        <v>19796.400000001198</v>
      </c>
      <c r="G265" s="21">
        <v>0</v>
      </c>
      <c r="H265" s="21">
        <v>10000.000000001</v>
      </c>
      <c r="I265" s="21">
        <v>0</v>
      </c>
    </row>
    <row r="266" spans="1:9" ht="31.5" x14ac:dyDescent="0.25">
      <c r="A266" s="36" t="s">
        <v>142</v>
      </c>
      <c r="B266" s="36" t="s">
        <v>143</v>
      </c>
      <c r="C266" s="36" t="s">
        <v>518</v>
      </c>
      <c r="D266" s="36" t="s">
        <v>519</v>
      </c>
      <c r="E266" s="36" t="s">
        <v>7</v>
      </c>
      <c r="F266" s="21">
        <v>31.829999999521501</v>
      </c>
      <c r="G266" s="21">
        <v>0</v>
      </c>
      <c r="H266" s="21">
        <v>0</v>
      </c>
      <c r="I266" s="21">
        <v>0</v>
      </c>
    </row>
    <row r="267" spans="1:9" ht="31.5" x14ac:dyDescent="0.25">
      <c r="A267" s="36" t="s">
        <v>142</v>
      </c>
      <c r="B267" s="36" t="s">
        <v>143</v>
      </c>
      <c r="C267" s="36" t="s">
        <v>520</v>
      </c>
      <c r="D267" s="36" t="s">
        <v>521</v>
      </c>
      <c r="E267" s="36" t="s">
        <v>7</v>
      </c>
      <c r="F267" s="21">
        <v>0</v>
      </c>
      <c r="G267" s="21">
        <v>0</v>
      </c>
      <c r="H267" s="21">
        <v>12945.280000000501</v>
      </c>
      <c r="I267" s="21">
        <v>0</v>
      </c>
    </row>
    <row r="268" spans="1:9" ht="31.5" x14ac:dyDescent="0.25">
      <c r="A268" s="36" t="s">
        <v>142</v>
      </c>
      <c r="B268" s="36" t="s">
        <v>143</v>
      </c>
      <c r="C268" s="36" t="s">
        <v>522</v>
      </c>
      <c r="D268" s="36" t="s">
        <v>523</v>
      </c>
      <c r="E268" s="36" t="s">
        <v>7</v>
      </c>
      <c r="F268" s="21">
        <v>23481.9000000009</v>
      </c>
      <c r="G268" s="21">
        <v>12067.3800000009</v>
      </c>
      <c r="H268" s="21">
        <v>17329.540000000401</v>
      </c>
      <c r="I268" s="21">
        <v>0</v>
      </c>
    </row>
    <row r="269" spans="1:9" ht="31.5" x14ac:dyDescent="0.25">
      <c r="A269" s="36" t="s">
        <v>142</v>
      </c>
      <c r="B269" s="36" t="s">
        <v>143</v>
      </c>
      <c r="C269" s="36" t="s">
        <v>524</v>
      </c>
      <c r="D269" s="36" t="s">
        <v>525</v>
      </c>
      <c r="E269" s="36" t="s">
        <v>7</v>
      </c>
      <c r="F269" s="21">
        <v>25374.380000000299</v>
      </c>
      <c r="G269" s="21">
        <v>17392.640000000301</v>
      </c>
      <c r="H269" s="21">
        <v>47656.229999999698</v>
      </c>
      <c r="I269" s="21">
        <v>30326.6899999997</v>
      </c>
    </row>
    <row r="270" spans="1:9" ht="31.5" x14ac:dyDescent="0.25">
      <c r="A270" s="36" t="s">
        <v>142</v>
      </c>
      <c r="B270" s="36" t="s">
        <v>143</v>
      </c>
      <c r="C270" s="36" t="s">
        <v>526</v>
      </c>
      <c r="D270" s="36" t="s">
        <v>527</v>
      </c>
      <c r="E270" s="36" t="s">
        <v>7</v>
      </c>
      <c r="F270" s="21">
        <v>0</v>
      </c>
      <c r="G270" s="21">
        <v>0</v>
      </c>
      <c r="H270" s="21">
        <v>356.02000000003102</v>
      </c>
      <c r="I270" s="21">
        <v>123.930000000031</v>
      </c>
    </row>
    <row r="271" spans="1:9" ht="47.25" x14ac:dyDescent="0.25">
      <c r="A271" s="36" t="s">
        <v>142</v>
      </c>
      <c r="B271" s="36" t="s">
        <v>143</v>
      </c>
      <c r="C271" s="36" t="s">
        <v>528</v>
      </c>
      <c r="D271" s="36" t="s">
        <v>529</v>
      </c>
      <c r="E271" s="36" t="s">
        <v>7</v>
      </c>
      <c r="F271" s="21">
        <v>12846.5999999999</v>
      </c>
      <c r="G271" s="21">
        <v>0</v>
      </c>
      <c r="H271" s="21">
        <v>13925.520000000201</v>
      </c>
      <c r="I271" s="21">
        <v>0</v>
      </c>
    </row>
    <row r="272" spans="1:9" ht="47.25" x14ac:dyDescent="0.25">
      <c r="A272" s="36" t="s">
        <v>142</v>
      </c>
      <c r="B272" s="36" t="s">
        <v>143</v>
      </c>
      <c r="C272" s="36" t="s">
        <v>530</v>
      </c>
      <c r="D272" s="36" t="s">
        <v>531</v>
      </c>
      <c r="E272" s="36" t="s">
        <v>7</v>
      </c>
      <c r="F272" s="21">
        <v>11999.3500000002</v>
      </c>
      <c r="G272" s="21">
        <v>7934.7700000001496</v>
      </c>
      <c r="H272" s="21">
        <v>22873.960000000599</v>
      </c>
      <c r="I272" s="21">
        <v>16787.990000000598</v>
      </c>
    </row>
    <row r="273" spans="1:9" ht="31.5" x14ac:dyDescent="0.25">
      <c r="A273" s="36" t="s">
        <v>142</v>
      </c>
      <c r="B273" s="36" t="s">
        <v>143</v>
      </c>
      <c r="C273" s="36" t="s">
        <v>532</v>
      </c>
      <c r="D273" s="36" t="s">
        <v>533</v>
      </c>
      <c r="E273" s="36" t="s">
        <v>7</v>
      </c>
      <c r="F273" s="21">
        <v>1053</v>
      </c>
      <c r="G273" s="21">
        <v>0</v>
      </c>
      <c r="H273" s="21">
        <v>0</v>
      </c>
      <c r="I273" s="21">
        <v>0</v>
      </c>
    </row>
    <row r="274" spans="1:9" ht="31.5" x14ac:dyDescent="0.25">
      <c r="A274" s="36" t="s">
        <v>142</v>
      </c>
      <c r="B274" s="36" t="s">
        <v>143</v>
      </c>
      <c r="C274" s="36" t="s">
        <v>534</v>
      </c>
      <c r="D274" s="36" t="s">
        <v>535</v>
      </c>
      <c r="E274" s="36" t="s">
        <v>7</v>
      </c>
      <c r="F274" s="21">
        <v>0</v>
      </c>
      <c r="G274" s="21">
        <v>0</v>
      </c>
      <c r="H274" s="21">
        <v>25535.860000000201</v>
      </c>
      <c r="I274" s="21">
        <v>16767.940000000199</v>
      </c>
    </row>
    <row r="275" spans="1:9" ht="31.5" x14ac:dyDescent="0.25">
      <c r="A275" s="36" t="s">
        <v>142</v>
      </c>
      <c r="B275" s="36" t="s">
        <v>143</v>
      </c>
      <c r="C275" s="36" t="s">
        <v>536</v>
      </c>
      <c r="D275" s="36" t="s">
        <v>537</v>
      </c>
      <c r="E275" s="36" t="s">
        <v>7</v>
      </c>
      <c r="F275" s="21">
        <v>12091.470000000199</v>
      </c>
      <c r="G275" s="21">
        <v>3646.4100000001599</v>
      </c>
      <c r="H275" s="21">
        <v>34308.130000000201</v>
      </c>
      <c r="I275" s="21">
        <v>22806.6800000002</v>
      </c>
    </row>
    <row r="276" spans="1:9" ht="31.5" x14ac:dyDescent="0.25">
      <c r="A276" s="36" t="s">
        <v>142</v>
      </c>
      <c r="B276" s="36" t="s">
        <v>143</v>
      </c>
      <c r="C276" s="36" t="s">
        <v>538</v>
      </c>
      <c r="D276" s="36" t="s">
        <v>539</v>
      </c>
      <c r="E276" s="36" t="s">
        <v>7</v>
      </c>
      <c r="F276" s="21">
        <v>198.63000000093601</v>
      </c>
      <c r="G276" s="21">
        <v>198.63000000093601</v>
      </c>
      <c r="H276" s="21">
        <v>594.800000000978</v>
      </c>
      <c r="I276" s="21">
        <v>594.800000000978</v>
      </c>
    </row>
    <row r="277" spans="1:9" ht="63" x14ac:dyDescent="0.25">
      <c r="A277" s="36" t="s">
        <v>142</v>
      </c>
      <c r="B277" s="36" t="s">
        <v>143</v>
      </c>
      <c r="C277" s="36" t="s">
        <v>540</v>
      </c>
      <c r="D277" s="36" t="s">
        <v>541</v>
      </c>
      <c r="E277" s="36" t="s">
        <v>7</v>
      </c>
      <c r="F277" s="21">
        <v>0</v>
      </c>
      <c r="G277" s="21">
        <v>0</v>
      </c>
      <c r="H277" s="21">
        <v>1.00000002330489E-2</v>
      </c>
      <c r="I277" s="21">
        <v>0</v>
      </c>
    </row>
    <row r="278" spans="1:9" ht="31.5" x14ac:dyDescent="0.25">
      <c r="A278" s="36" t="s">
        <v>142</v>
      </c>
      <c r="B278" s="36" t="s">
        <v>143</v>
      </c>
      <c r="C278" s="36" t="s">
        <v>4689</v>
      </c>
      <c r="D278" s="36" t="s">
        <v>542</v>
      </c>
      <c r="E278" s="36" t="s">
        <v>7</v>
      </c>
      <c r="F278" s="21">
        <v>8012.9800000000796</v>
      </c>
      <c r="G278" s="21">
        <v>5949.5600000000804</v>
      </c>
      <c r="H278" s="21">
        <v>26838.03</v>
      </c>
      <c r="I278" s="21">
        <v>25378.95</v>
      </c>
    </row>
    <row r="279" spans="1:9" ht="63" x14ac:dyDescent="0.25">
      <c r="A279" s="36" t="s">
        <v>142</v>
      </c>
      <c r="B279" s="36" t="s">
        <v>143</v>
      </c>
      <c r="C279" s="36" t="s">
        <v>543</v>
      </c>
      <c r="D279" s="36" t="s">
        <v>544</v>
      </c>
      <c r="E279" s="36" t="s">
        <v>7</v>
      </c>
      <c r="F279" s="21">
        <v>9102.7699999990891</v>
      </c>
      <c r="G279" s="21">
        <v>9102.7699999990891</v>
      </c>
      <c r="H279" s="21">
        <v>9102.76999999908</v>
      </c>
      <c r="I279" s="21">
        <v>9102.76999999908</v>
      </c>
    </row>
    <row r="280" spans="1:9" ht="63" x14ac:dyDescent="0.25">
      <c r="A280" s="36" t="s">
        <v>142</v>
      </c>
      <c r="B280" s="36" t="s">
        <v>143</v>
      </c>
      <c r="C280" s="36" t="s">
        <v>545</v>
      </c>
      <c r="D280" s="36" t="s">
        <v>5</v>
      </c>
      <c r="E280" s="36" t="s">
        <v>7</v>
      </c>
      <c r="F280" s="21">
        <v>33.0599999999991</v>
      </c>
      <c r="G280" s="21">
        <v>11.999999999999099</v>
      </c>
      <c r="H280" s="21">
        <v>0</v>
      </c>
      <c r="I280" s="21">
        <v>0</v>
      </c>
    </row>
    <row r="281" spans="1:9" ht="63" x14ac:dyDescent="0.25">
      <c r="A281" s="36" t="s">
        <v>142</v>
      </c>
      <c r="B281" s="36" t="s">
        <v>143</v>
      </c>
      <c r="C281" s="36" t="s">
        <v>546</v>
      </c>
      <c r="D281" s="36" t="s">
        <v>547</v>
      </c>
      <c r="E281" s="36" t="s">
        <v>7</v>
      </c>
      <c r="F281" s="21">
        <v>138122.21</v>
      </c>
      <c r="G281" s="21">
        <v>138122.21</v>
      </c>
      <c r="H281" s="21">
        <v>0</v>
      </c>
      <c r="I281" s="21">
        <v>0</v>
      </c>
    </row>
    <row r="282" spans="1:9" ht="31.5" x14ac:dyDescent="0.25">
      <c r="A282" s="36" t="s">
        <v>142</v>
      </c>
      <c r="B282" s="36" t="s">
        <v>143</v>
      </c>
      <c r="C282" s="36" t="s">
        <v>548</v>
      </c>
      <c r="D282" s="36" t="s">
        <v>20</v>
      </c>
      <c r="E282" s="36" t="s">
        <v>7</v>
      </c>
      <c r="F282" s="21">
        <v>83.099999999996896</v>
      </c>
      <c r="G282" s="21">
        <v>0</v>
      </c>
      <c r="H282" s="21">
        <v>528.050000000002</v>
      </c>
      <c r="I282" s="21">
        <v>319.610000000002</v>
      </c>
    </row>
    <row r="283" spans="1:9" ht="31.5" x14ac:dyDescent="0.25">
      <c r="A283" s="36" t="s">
        <v>142</v>
      </c>
      <c r="B283" s="36" t="s">
        <v>143</v>
      </c>
      <c r="C283" s="36" t="s">
        <v>548</v>
      </c>
      <c r="D283" s="36" t="s">
        <v>20</v>
      </c>
      <c r="E283" s="36" t="s">
        <v>7</v>
      </c>
      <c r="F283" s="21">
        <v>418.499999999826</v>
      </c>
      <c r="G283" s="21">
        <v>0</v>
      </c>
      <c r="H283" s="21">
        <v>1392.5599999998401</v>
      </c>
      <c r="I283" s="21">
        <v>722.06999999983998</v>
      </c>
    </row>
    <row r="284" spans="1:9" ht="31.5" x14ac:dyDescent="0.25">
      <c r="A284" s="36" t="s">
        <v>142</v>
      </c>
      <c r="B284" s="36" t="s">
        <v>143</v>
      </c>
      <c r="C284" s="36" t="s">
        <v>548</v>
      </c>
      <c r="D284" s="36" t="s">
        <v>20</v>
      </c>
      <c r="E284" s="36" t="s">
        <v>7</v>
      </c>
      <c r="F284" s="21">
        <v>31760.6500000001</v>
      </c>
      <c r="G284" s="21">
        <v>0</v>
      </c>
      <c r="H284" s="21">
        <v>80781.5199999998</v>
      </c>
      <c r="I284" s="21">
        <v>38156.0899999998</v>
      </c>
    </row>
    <row r="285" spans="1:9" ht="47.25" x14ac:dyDescent="0.25">
      <c r="A285" s="36" t="s">
        <v>142</v>
      </c>
      <c r="B285" s="36" t="s">
        <v>143</v>
      </c>
      <c r="C285" s="36" t="s">
        <v>549</v>
      </c>
      <c r="D285" s="36" t="s">
        <v>550</v>
      </c>
      <c r="E285" s="36" t="s">
        <v>7</v>
      </c>
      <c r="F285" s="21">
        <v>1614.8900000000699</v>
      </c>
      <c r="G285" s="21">
        <v>0</v>
      </c>
      <c r="H285" s="21">
        <v>1833.3500000000199</v>
      </c>
      <c r="I285" s="21">
        <v>0</v>
      </c>
    </row>
    <row r="286" spans="1:9" ht="63" x14ac:dyDescent="0.25">
      <c r="A286" s="36" t="s">
        <v>142</v>
      </c>
      <c r="B286" s="36" t="s">
        <v>143</v>
      </c>
      <c r="C286" s="36" t="s">
        <v>551</v>
      </c>
      <c r="D286" s="36" t="s">
        <v>552</v>
      </c>
      <c r="E286" s="36" t="s">
        <v>7</v>
      </c>
      <c r="F286" s="21">
        <v>21.06</v>
      </c>
      <c r="G286" s="21">
        <v>0</v>
      </c>
      <c r="H286" s="21">
        <v>0</v>
      </c>
      <c r="I286" s="21">
        <v>0</v>
      </c>
    </row>
    <row r="287" spans="1:9" ht="110.25" x14ac:dyDescent="0.25">
      <c r="A287" s="36" t="s">
        <v>142</v>
      </c>
      <c r="B287" s="36" t="s">
        <v>143</v>
      </c>
      <c r="C287" s="36" t="s">
        <v>553</v>
      </c>
      <c r="D287" s="36" t="s">
        <v>554</v>
      </c>
      <c r="E287" s="36" t="s">
        <v>7</v>
      </c>
      <c r="F287" s="21">
        <v>0</v>
      </c>
      <c r="G287" s="21">
        <v>0</v>
      </c>
      <c r="H287" s="21">
        <v>77.360000000000994</v>
      </c>
      <c r="I287" s="21">
        <v>0</v>
      </c>
    </row>
    <row r="288" spans="1:9" ht="47.25" x14ac:dyDescent="0.25">
      <c r="A288" s="36" t="s">
        <v>142</v>
      </c>
      <c r="B288" s="36" t="s">
        <v>143</v>
      </c>
      <c r="C288" s="36" t="s">
        <v>555</v>
      </c>
      <c r="D288" s="36" t="s">
        <v>556</v>
      </c>
      <c r="E288" s="36" t="s">
        <v>7</v>
      </c>
      <c r="F288" s="21">
        <v>72.470000000029103</v>
      </c>
      <c r="G288" s="21">
        <v>60.750000000029097</v>
      </c>
      <c r="H288" s="21">
        <v>22.3400000000284</v>
      </c>
      <c r="I288" s="21">
        <v>0</v>
      </c>
    </row>
    <row r="289" spans="1:9" ht="31.5" x14ac:dyDescent="0.25">
      <c r="A289" s="36" t="s">
        <v>142</v>
      </c>
      <c r="B289" s="36" t="s">
        <v>143</v>
      </c>
      <c r="C289" s="36" t="s">
        <v>557</v>
      </c>
      <c r="D289" s="36" t="s">
        <v>558</v>
      </c>
      <c r="E289" s="36" t="s">
        <v>7</v>
      </c>
      <c r="F289" s="21">
        <v>0</v>
      </c>
      <c r="G289" s="21">
        <v>0</v>
      </c>
      <c r="H289" s="21">
        <v>25.790000000000902</v>
      </c>
      <c r="I289" s="21">
        <v>25.790000000000902</v>
      </c>
    </row>
    <row r="290" spans="1:9" ht="31.5" x14ac:dyDescent="0.25">
      <c r="A290" s="36" t="s">
        <v>142</v>
      </c>
      <c r="B290" s="36" t="s">
        <v>143</v>
      </c>
      <c r="C290" s="36" t="s">
        <v>559</v>
      </c>
      <c r="D290" s="36" t="s">
        <v>560</v>
      </c>
      <c r="E290" s="36" t="s">
        <v>7</v>
      </c>
      <c r="F290" s="21">
        <v>40.690000000009</v>
      </c>
      <c r="G290" s="21">
        <v>0</v>
      </c>
      <c r="H290" s="21">
        <v>69.480000000007706</v>
      </c>
      <c r="I290" s="21">
        <v>0</v>
      </c>
    </row>
    <row r="291" spans="1:9" ht="31.5" x14ac:dyDescent="0.25">
      <c r="A291" s="36" t="s">
        <v>142</v>
      </c>
      <c r="B291" s="36" t="s">
        <v>143</v>
      </c>
      <c r="C291" s="36" t="s">
        <v>561</v>
      </c>
      <c r="D291" s="36" t="s">
        <v>562</v>
      </c>
      <c r="E291" s="36" t="s">
        <v>7</v>
      </c>
      <c r="F291" s="21">
        <v>206.13000000000099</v>
      </c>
      <c r="G291" s="21">
        <v>206.13000000000099</v>
      </c>
      <c r="H291" s="21">
        <v>241.280000000001</v>
      </c>
      <c r="I291" s="21">
        <v>189.70000000000101</v>
      </c>
    </row>
    <row r="292" spans="1:9" ht="47.25" x14ac:dyDescent="0.25">
      <c r="A292" s="36" t="s">
        <v>142</v>
      </c>
      <c r="B292" s="36" t="s">
        <v>143</v>
      </c>
      <c r="C292" s="36" t="s">
        <v>563</v>
      </c>
      <c r="D292" s="36" t="s">
        <v>564</v>
      </c>
      <c r="E292" s="36" t="s">
        <v>7</v>
      </c>
      <c r="F292" s="21">
        <v>48889.080000000104</v>
      </c>
      <c r="G292" s="21">
        <v>7834.9200000001301</v>
      </c>
      <c r="H292" s="21">
        <v>0</v>
      </c>
      <c r="I292" s="21">
        <v>0</v>
      </c>
    </row>
    <row r="293" spans="1:9" ht="31.5" x14ac:dyDescent="0.25">
      <c r="A293" s="36" t="s">
        <v>142</v>
      </c>
      <c r="B293" s="36" t="s">
        <v>143</v>
      </c>
      <c r="C293" s="36" t="s">
        <v>565</v>
      </c>
      <c r="D293" s="36" t="s">
        <v>566</v>
      </c>
      <c r="E293" s="36" t="s">
        <v>7</v>
      </c>
      <c r="F293" s="21">
        <v>0</v>
      </c>
      <c r="G293" s="21">
        <v>0</v>
      </c>
      <c r="H293" s="21">
        <v>625.32000000002199</v>
      </c>
      <c r="I293" s="21">
        <v>291.82000000002199</v>
      </c>
    </row>
    <row r="294" spans="1:9" ht="31.5" x14ac:dyDescent="0.25">
      <c r="A294" s="36" t="s">
        <v>142</v>
      </c>
      <c r="B294" s="36" t="s">
        <v>143</v>
      </c>
      <c r="C294" s="36" t="s">
        <v>567</v>
      </c>
      <c r="D294" s="36" t="s">
        <v>568</v>
      </c>
      <c r="E294" s="36" t="s">
        <v>7</v>
      </c>
      <c r="F294" s="21">
        <v>0</v>
      </c>
      <c r="G294" s="21">
        <v>0</v>
      </c>
      <c r="H294" s="21">
        <v>589.33000000002801</v>
      </c>
      <c r="I294" s="21">
        <v>0</v>
      </c>
    </row>
    <row r="295" spans="1:9" ht="31.5" x14ac:dyDescent="0.25">
      <c r="A295" s="36" t="s">
        <v>142</v>
      </c>
      <c r="B295" s="36" t="s">
        <v>143</v>
      </c>
      <c r="C295" s="36" t="s">
        <v>569</v>
      </c>
      <c r="D295" s="36" t="s">
        <v>570</v>
      </c>
      <c r="E295" s="36" t="s">
        <v>7</v>
      </c>
      <c r="F295" s="21">
        <v>652.86000000002196</v>
      </c>
      <c r="G295" s="21">
        <v>0</v>
      </c>
      <c r="H295" s="21">
        <v>4081.3100000000099</v>
      </c>
      <c r="I295" s="21">
        <v>2224.5700000000102</v>
      </c>
    </row>
    <row r="296" spans="1:9" ht="31.5" x14ac:dyDescent="0.25">
      <c r="A296" s="36" t="s">
        <v>142</v>
      </c>
      <c r="B296" s="36" t="s">
        <v>143</v>
      </c>
      <c r="C296" s="36" t="s">
        <v>571</v>
      </c>
      <c r="D296" s="36" t="s">
        <v>572</v>
      </c>
      <c r="E296" s="36" t="s">
        <v>7</v>
      </c>
      <c r="F296" s="21">
        <v>189.53999999998501</v>
      </c>
      <c r="G296" s="21">
        <v>0</v>
      </c>
      <c r="H296" s="21">
        <v>0</v>
      </c>
      <c r="I296" s="21">
        <v>0</v>
      </c>
    </row>
    <row r="297" spans="1:9" ht="47.25" x14ac:dyDescent="0.25">
      <c r="A297" s="36" t="s">
        <v>142</v>
      </c>
      <c r="B297" s="36" t="s">
        <v>143</v>
      </c>
      <c r="C297" s="36" t="s">
        <v>573</v>
      </c>
      <c r="D297" s="36" t="s">
        <v>574</v>
      </c>
      <c r="E297" s="36" t="s">
        <v>7</v>
      </c>
      <c r="F297" s="21">
        <v>0</v>
      </c>
      <c r="G297" s="21">
        <v>0</v>
      </c>
      <c r="H297" s="21">
        <v>2398.28000000053</v>
      </c>
      <c r="I297" s="21">
        <v>0</v>
      </c>
    </row>
    <row r="298" spans="1:9" ht="31.5" x14ac:dyDescent="0.25">
      <c r="A298" s="36" t="s">
        <v>142</v>
      </c>
      <c r="B298" s="36" t="s">
        <v>143</v>
      </c>
      <c r="C298" s="36" t="s">
        <v>575</v>
      </c>
      <c r="D298" s="36" t="s">
        <v>576</v>
      </c>
      <c r="E298" s="36" t="s">
        <v>7</v>
      </c>
      <c r="F298" s="21">
        <v>63.179999999994898</v>
      </c>
      <c r="G298" s="21">
        <v>21.059999999994901</v>
      </c>
      <c r="H298" s="21">
        <v>51.579999999994499</v>
      </c>
      <c r="I298" s="21">
        <v>25.7899999999945</v>
      </c>
    </row>
    <row r="299" spans="1:9" ht="47.25" x14ac:dyDescent="0.25">
      <c r="A299" s="36" t="s">
        <v>142</v>
      </c>
      <c r="B299" s="36" t="s">
        <v>143</v>
      </c>
      <c r="C299" s="36" t="s">
        <v>577</v>
      </c>
      <c r="D299" s="36" t="s">
        <v>578</v>
      </c>
      <c r="E299" s="36" t="s">
        <v>7</v>
      </c>
      <c r="F299" s="21">
        <v>0</v>
      </c>
      <c r="G299" s="21">
        <v>0</v>
      </c>
      <c r="H299" s="21">
        <v>20.520000001116401</v>
      </c>
      <c r="I299" s="21">
        <v>0</v>
      </c>
    </row>
    <row r="300" spans="1:9" ht="126" x14ac:dyDescent="0.25">
      <c r="A300" s="36" t="s">
        <v>142</v>
      </c>
      <c r="B300" s="36" t="s">
        <v>143</v>
      </c>
      <c r="C300" s="36" t="s">
        <v>579</v>
      </c>
      <c r="D300" s="36" t="s">
        <v>580</v>
      </c>
      <c r="E300" s="36" t="s">
        <v>7</v>
      </c>
      <c r="F300" s="21">
        <v>0</v>
      </c>
      <c r="G300" s="21">
        <v>0</v>
      </c>
      <c r="H300" s="21">
        <v>23028.69</v>
      </c>
      <c r="I300" s="21">
        <v>12455.61</v>
      </c>
    </row>
    <row r="301" spans="1:9" ht="47.25" x14ac:dyDescent="0.25">
      <c r="A301" s="36" t="s">
        <v>142</v>
      </c>
      <c r="B301" s="36" t="s">
        <v>143</v>
      </c>
      <c r="C301" s="36" t="s">
        <v>581</v>
      </c>
      <c r="D301" s="36" t="s">
        <v>582</v>
      </c>
      <c r="E301" s="36" t="s">
        <v>7</v>
      </c>
      <c r="F301" s="21">
        <v>0</v>
      </c>
      <c r="G301" s="21">
        <v>0</v>
      </c>
      <c r="H301" s="21">
        <v>7135.1999999999498</v>
      </c>
      <c r="I301" s="21">
        <v>0</v>
      </c>
    </row>
    <row r="302" spans="1:9" ht="31.5" x14ac:dyDescent="0.25">
      <c r="A302" s="36" t="s">
        <v>142</v>
      </c>
      <c r="B302" s="36" t="s">
        <v>143</v>
      </c>
      <c r="C302" s="36" t="s">
        <v>4634</v>
      </c>
      <c r="D302" s="36" t="s">
        <v>583</v>
      </c>
      <c r="E302" s="36" t="s">
        <v>7</v>
      </c>
      <c r="F302" s="21">
        <v>375.16000000000201</v>
      </c>
      <c r="G302" s="21">
        <v>187.580000000002</v>
      </c>
      <c r="H302" s="21">
        <v>0</v>
      </c>
      <c r="I302" s="21">
        <v>0</v>
      </c>
    </row>
    <row r="303" spans="1:9" ht="63" x14ac:dyDescent="0.25">
      <c r="A303" s="36" t="s">
        <v>142</v>
      </c>
      <c r="B303" s="36" t="s">
        <v>143</v>
      </c>
      <c r="C303" s="36" t="s">
        <v>584</v>
      </c>
      <c r="D303" s="36" t="s">
        <v>585</v>
      </c>
      <c r="E303" s="36" t="s">
        <v>7</v>
      </c>
      <c r="F303" s="21">
        <v>375.25000000001802</v>
      </c>
      <c r="G303" s="21">
        <v>375.25000000001802</v>
      </c>
      <c r="H303" s="21">
        <v>0</v>
      </c>
      <c r="I303" s="21">
        <v>0</v>
      </c>
    </row>
    <row r="304" spans="1:9" ht="78.75" x14ac:dyDescent="0.25">
      <c r="A304" s="36" t="s">
        <v>142</v>
      </c>
      <c r="B304" s="36" t="s">
        <v>143</v>
      </c>
      <c r="C304" s="36" t="s">
        <v>586</v>
      </c>
      <c r="D304" s="36" t="s">
        <v>587</v>
      </c>
      <c r="E304" s="36" t="s">
        <v>7</v>
      </c>
      <c r="F304" s="21">
        <v>18044.079999991201</v>
      </c>
      <c r="G304" s="21">
        <v>0</v>
      </c>
      <c r="H304" s="21">
        <v>0</v>
      </c>
      <c r="I304" s="21">
        <v>0</v>
      </c>
    </row>
    <row r="305" spans="1:9" ht="47.25" x14ac:dyDescent="0.25">
      <c r="A305" s="36" t="s">
        <v>142</v>
      </c>
      <c r="B305" s="36" t="s">
        <v>143</v>
      </c>
      <c r="C305" s="36" t="s">
        <v>588</v>
      </c>
      <c r="D305" s="36" t="s">
        <v>589</v>
      </c>
      <c r="E305" s="36" t="s">
        <v>7</v>
      </c>
      <c r="F305" s="21">
        <v>193373.17</v>
      </c>
      <c r="G305" s="21">
        <v>193373.17</v>
      </c>
      <c r="H305" s="21">
        <v>193373.17</v>
      </c>
      <c r="I305" s="21">
        <v>193373.17</v>
      </c>
    </row>
    <row r="306" spans="1:9" ht="94.5" x14ac:dyDescent="0.25">
      <c r="A306" s="36" t="s">
        <v>142</v>
      </c>
      <c r="B306" s="36" t="s">
        <v>143</v>
      </c>
      <c r="C306" s="36" t="s">
        <v>590</v>
      </c>
      <c r="D306" s="36" t="s">
        <v>591</v>
      </c>
      <c r="E306" s="36" t="s">
        <v>7</v>
      </c>
      <c r="F306" s="21">
        <v>1903.14</v>
      </c>
      <c r="G306" s="21">
        <v>1734.66</v>
      </c>
      <c r="H306" s="21">
        <v>2317.02</v>
      </c>
      <c r="I306" s="21">
        <v>2213.87</v>
      </c>
    </row>
    <row r="307" spans="1:9" ht="94.5" x14ac:dyDescent="0.25">
      <c r="A307" s="36" t="s">
        <v>142</v>
      </c>
      <c r="B307" s="36" t="s">
        <v>143</v>
      </c>
      <c r="C307" s="36" t="s">
        <v>590</v>
      </c>
      <c r="D307" s="36" t="s">
        <v>591</v>
      </c>
      <c r="E307" s="36" t="s">
        <v>7</v>
      </c>
      <c r="F307" s="21">
        <v>7149213.7299999697</v>
      </c>
      <c r="G307" s="21">
        <v>7074912.7499999702</v>
      </c>
      <c r="H307" s="21">
        <v>7236976.9400000004</v>
      </c>
      <c r="I307" s="21">
        <v>7236976.9400000004</v>
      </c>
    </row>
    <row r="308" spans="1:9" ht="63" x14ac:dyDescent="0.25">
      <c r="A308" s="36" t="s">
        <v>142</v>
      </c>
      <c r="B308" s="36" t="s">
        <v>143</v>
      </c>
      <c r="C308" s="36" t="s">
        <v>592</v>
      </c>
      <c r="D308" s="36" t="s">
        <v>593</v>
      </c>
      <c r="E308" s="36" t="s">
        <v>7</v>
      </c>
      <c r="F308" s="21">
        <v>0</v>
      </c>
      <c r="G308" s="21">
        <v>0</v>
      </c>
      <c r="H308" s="21">
        <v>559.94999999993502</v>
      </c>
      <c r="I308" s="21">
        <v>0</v>
      </c>
    </row>
    <row r="309" spans="1:9" ht="47.25" x14ac:dyDescent="0.25">
      <c r="A309" s="36" t="s">
        <v>142</v>
      </c>
      <c r="B309" s="36" t="s">
        <v>143</v>
      </c>
      <c r="C309" s="36" t="s">
        <v>594</v>
      </c>
      <c r="D309" s="36" t="s">
        <v>595</v>
      </c>
      <c r="E309" s="36" t="s">
        <v>7</v>
      </c>
      <c r="F309" s="21">
        <v>0</v>
      </c>
      <c r="G309" s="21">
        <v>0</v>
      </c>
      <c r="H309" s="21">
        <v>25.190000000075099</v>
      </c>
      <c r="I309" s="21">
        <v>25.190000000075099</v>
      </c>
    </row>
    <row r="310" spans="1:9" ht="31.5" x14ac:dyDescent="0.25">
      <c r="A310" s="36" t="s">
        <v>142</v>
      </c>
      <c r="B310" s="36" t="s">
        <v>143</v>
      </c>
      <c r="C310" s="36" t="s">
        <v>596</v>
      </c>
      <c r="D310" s="36" t="s">
        <v>597</v>
      </c>
      <c r="E310" s="36" t="s">
        <v>7</v>
      </c>
      <c r="F310" s="21">
        <v>0</v>
      </c>
      <c r="G310" s="21">
        <v>0</v>
      </c>
      <c r="H310" s="21">
        <v>287.47000000000099</v>
      </c>
      <c r="I310" s="21">
        <v>51.240000000000698</v>
      </c>
    </row>
    <row r="311" spans="1:9" ht="47.25" x14ac:dyDescent="0.25">
      <c r="A311" s="36" t="s">
        <v>142</v>
      </c>
      <c r="B311" s="36" t="s">
        <v>143</v>
      </c>
      <c r="C311" s="36" t="s">
        <v>598</v>
      </c>
      <c r="D311" s="36" t="s">
        <v>599</v>
      </c>
      <c r="E311" s="36" t="s">
        <v>7</v>
      </c>
      <c r="F311" s="21">
        <v>0</v>
      </c>
      <c r="G311" s="21">
        <v>0</v>
      </c>
      <c r="H311" s="21">
        <v>618.91999999999098</v>
      </c>
      <c r="I311" s="21">
        <v>51.579999999991202</v>
      </c>
    </row>
    <row r="312" spans="1:9" ht="31.5" x14ac:dyDescent="0.25">
      <c r="A312" s="36" t="s">
        <v>142</v>
      </c>
      <c r="B312" s="36" t="s">
        <v>143</v>
      </c>
      <c r="C312" s="36" t="s">
        <v>600</v>
      </c>
      <c r="D312" s="36" t="s">
        <v>601</v>
      </c>
      <c r="E312" s="36" t="s">
        <v>7</v>
      </c>
      <c r="F312" s="21">
        <v>21.0600000000005</v>
      </c>
      <c r="G312" s="21">
        <v>0</v>
      </c>
      <c r="H312" s="21">
        <v>50.130000000000599</v>
      </c>
      <c r="I312" s="21">
        <v>0</v>
      </c>
    </row>
    <row r="313" spans="1:9" ht="31.5" x14ac:dyDescent="0.25">
      <c r="A313" s="36" t="s">
        <v>142</v>
      </c>
      <c r="B313" s="36" t="s">
        <v>143</v>
      </c>
      <c r="C313" s="36" t="s">
        <v>602</v>
      </c>
      <c r="D313" s="36" t="s">
        <v>603</v>
      </c>
      <c r="E313" s="36" t="s">
        <v>7</v>
      </c>
      <c r="F313" s="21">
        <v>82.070000000043606</v>
      </c>
      <c r="G313" s="21">
        <v>0</v>
      </c>
      <c r="H313" s="21">
        <v>0</v>
      </c>
      <c r="I313" s="21">
        <v>0</v>
      </c>
    </row>
    <row r="314" spans="1:9" ht="78.75" x14ac:dyDescent="0.25">
      <c r="A314" s="36" t="s">
        <v>142</v>
      </c>
      <c r="B314" s="36" t="s">
        <v>143</v>
      </c>
      <c r="C314" s="36" t="s">
        <v>604</v>
      </c>
      <c r="D314" s="36" t="s">
        <v>605</v>
      </c>
      <c r="E314" s="36" t="s">
        <v>7</v>
      </c>
      <c r="F314" s="21">
        <v>93.790000000001996</v>
      </c>
      <c r="G314" s="21">
        <v>0</v>
      </c>
      <c r="H314" s="21">
        <v>13.900000000002301</v>
      </c>
      <c r="I314" s="21">
        <v>0</v>
      </c>
    </row>
    <row r="315" spans="1:9" ht="31.5" x14ac:dyDescent="0.25">
      <c r="A315" s="36" t="s">
        <v>142</v>
      </c>
      <c r="B315" s="36" t="s">
        <v>143</v>
      </c>
      <c r="C315" s="36" t="s">
        <v>606</v>
      </c>
      <c r="D315" s="36" t="s">
        <v>607</v>
      </c>
      <c r="E315" s="36" t="s">
        <v>7</v>
      </c>
      <c r="F315" s="21">
        <v>273.75000000001199</v>
      </c>
      <c r="G315" s="21">
        <v>0</v>
      </c>
      <c r="H315" s="21">
        <v>128.91000000000699</v>
      </c>
      <c r="I315" s="21">
        <v>0</v>
      </c>
    </row>
    <row r="316" spans="1:9" ht="31.5" x14ac:dyDescent="0.25">
      <c r="A316" s="36" t="s">
        <v>142</v>
      </c>
      <c r="B316" s="36" t="s">
        <v>143</v>
      </c>
      <c r="C316" s="36" t="s">
        <v>608</v>
      </c>
      <c r="D316" s="36" t="s">
        <v>609</v>
      </c>
      <c r="E316" s="36" t="s">
        <v>7</v>
      </c>
      <c r="F316" s="21">
        <v>21.0100000000024</v>
      </c>
      <c r="G316" s="21">
        <v>0</v>
      </c>
      <c r="H316" s="21">
        <v>0</v>
      </c>
      <c r="I316" s="21">
        <v>0</v>
      </c>
    </row>
    <row r="317" spans="1:9" ht="31.5" x14ac:dyDescent="0.25">
      <c r="A317" s="36" t="s">
        <v>142</v>
      </c>
      <c r="B317" s="36" t="s">
        <v>143</v>
      </c>
      <c r="C317" s="36" t="s">
        <v>610</v>
      </c>
      <c r="D317" s="36" t="s">
        <v>611</v>
      </c>
      <c r="E317" s="36" t="s">
        <v>7</v>
      </c>
      <c r="F317" s="21">
        <v>631.80000000000996</v>
      </c>
      <c r="G317" s="21">
        <v>0</v>
      </c>
      <c r="H317" s="21">
        <v>567.34000000002402</v>
      </c>
      <c r="I317" s="21">
        <v>0</v>
      </c>
    </row>
    <row r="318" spans="1:9" ht="31.5" x14ac:dyDescent="0.25">
      <c r="A318" s="36" t="s">
        <v>142</v>
      </c>
      <c r="B318" s="36" t="s">
        <v>143</v>
      </c>
      <c r="C318" s="36" t="s">
        <v>612</v>
      </c>
      <c r="D318" s="36" t="s">
        <v>613</v>
      </c>
      <c r="E318" s="36" t="s">
        <v>7</v>
      </c>
      <c r="F318" s="21">
        <v>0</v>
      </c>
      <c r="G318" s="21">
        <v>0</v>
      </c>
      <c r="H318" s="21">
        <v>51.139999999998601</v>
      </c>
      <c r="I318" s="21">
        <v>0</v>
      </c>
    </row>
    <row r="319" spans="1:9" ht="110.25" x14ac:dyDescent="0.25">
      <c r="A319" s="36" t="s">
        <v>142</v>
      </c>
      <c r="B319" s="36" t="s">
        <v>143</v>
      </c>
      <c r="C319" s="36" t="s">
        <v>614</v>
      </c>
      <c r="D319" s="36" t="s">
        <v>615</v>
      </c>
      <c r="E319" s="36" t="s">
        <v>7</v>
      </c>
      <c r="F319" s="21">
        <v>42.119999999999401</v>
      </c>
      <c r="G319" s="21">
        <v>0</v>
      </c>
      <c r="H319" s="21">
        <v>25.790000000006501</v>
      </c>
      <c r="I319" s="21">
        <v>0</v>
      </c>
    </row>
    <row r="320" spans="1:9" ht="63" x14ac:dyDescent="0.25">
      <c r="A320" s="36" t="s">
        <v>142</v>
      </c>
      <c r="B320" s="36" t="s">
        <v>143</v>
      </c>
      <c r="C320" s="36" t="s">
        <v>616</v>
      </c>
      <c r="D320" s="36" t="s">
        <v>617</v>
      </c>
      <c r="E320" s="36" t="s">
        <v>7</v>
      </c>
      <c r="F320" s="21">
        <v>0</v>
      </c>
      <c r="G320" s="21">
        <v>0</v>
      </c>
      <c r="H320" s="21">
        <v>386.82000000000698</v>
      </c>
      <c r="I320" s="21">
        <v>0</v>
      </c>
    </row>
    <row r="321" spans="1:9" ht="31.5" x14ac:dyDescent="0.25">
      <c r="A321" s="36" t="s">
        <v>142</v>
      </c>
      <c r="B321" s="36" t="s">
        <v>143</v>
      </c>
      <c r="C321" s="36" t="s">
        <v>618</v>
      </c>
      <c r="D321" s="36" t="s">
        <v>619</v>
      </c>
      <c r="E321" s="36" t="s">
        <v>7</v>
      </c>
      <c r="F321" s="21">
        <v>58.809999999999498</v>
      </c>
      <c r="G321" s="21">
        <v>58.809999999999498</v>
      </c>
      <c r="H321" s="21">
        <v>0</v>
      </c>
      <c r="I321" s="21">
        <v>0</v>
      </c>
    </row>
    <row r="322" spans="1:9" ht="31.5" x14ac:dyDescent="0.25">
      <c r="A322" s="36" t="s">
        <v>142</v>
      </c>
      <c r="B322" s="36" t="s">
        <v>143</v>
      </c>
      <c r="C322" s="36" t="s">
        <v>620</v>
      </c>
      <c r="D322" s="36" t="s">
        <v>621</v>
      </c>
      <c r="E322" s="36" t="s">
        <v>7</v>
      </c>
      <c r="F322" s="21">
        <v>3996.9299999998798</v>
      </c>
      <c r="G322" s="21">
        <v>0</v>
      </c>
      <c r="H322" s="21">
        <v>3165.3099999998599</v>
      </c>
      <c r="I322" s="21">
        <v>0</v>
      </c>
    </row>
    <row r="323" spans="1:9" ht="31.5" x14ac:dyDescent="0.25">
      <c r="A323" s="36" t="s">
        <v>142</v>
      </c>
      <c r="B323" s="36" t="s">
        <v>143</v>
      </c>
      <c r="C323" s="36" t="s">
        <v>622</v>
      </c>
      <c r="D323" s="36" t="s">
        <v>623</v>
      </c>
      <c r="E323" s="36" t="s">
        <v>7</v>
      </c>
      <c r="F323" s="21">
        <v>1474.19999999996</v>
      </c>
      <c r="G323" s="21">
        <v>0</v>
      </c>
      <c r="H323" s="21">
        <v>823.61999999997295</v>
      </c>
      <c r="I323" s="21">
        <v>0</v>
      </c>
    </row>
    <row r="324" spans="1:9" ht="31.5" x14ac:dyDescent="0.25">
      <c r="A324" s="36" t="s">
        <v>142</v>
      </c>
      <c r="B324" s="36" t="s">
        <v>143</v>
      </c>
      <c r="C324" s="36" t="s">
        <v>624</v>
      </c>
      <c r="D324" s="36" t="s">
        <v>625</v>
      </c>
      <c r="E324" s="36" t="s">
        <v>7</v>
      </c>
      <c r="F324" s="21">
        <v>0</v>
      </c>
      <c r="G324" s="21">
        <v>0</v>
      </c>
      <c r="H324" s="21">
        <v>481.05999999999699</v>
      </c>
      <c r="I324" s="21">
        <v>0</v>
      </c>
    </row>
    <row r="325" spans="1:9" ht="31.5" x14ac:dyDescent="0.25">
      <c r="A325" s="36" t="s">
        <v>142</v>
      </c>
      <c r="B325" s="36" t="s">
        <v>143</v>
      </c>
      <c r="C325" s="36" t="s">
        <v>626</v>
      </c>
      <c r="D325" s="36" t="s">
        <v>627</v>
      </c>
      <c r="E325" s="36" t="s">
        <v>7</v>
      </c>
      <c r="F325" s="21">
        <v>336.95999999998497</v>
      </c>
      <c r="G325" s="21">
        <v>0</v>
      </c>
      <c r="H325" s="21">
        <v>309.45999999998799</v>
      </c>
      <c r="I325" s="21">
        <v>0</v>
      </c>
    </row>
    <row r="326" spans="1:9" ht="31.5" x14ac:dyDescent="0.25">
      <c r="A326" s="36" t="s">
        <v>142</v>
      </c>
      <c r="B326" s="36" t="s">
        <v>143</v>
      </c>
      <c r="C326" s="36" t="s">
        <v>628</v>
      </c>
      <c r="D326" s="36" t="s">
        <v>629</v>
      </c>
      <c r="E326" s="36" t="s">
        <v>7</v>
      </c>
      <c r="F326" s="21">
        <v>35.180000000012903</v>
      </c>
      <c r="G326" s="21">
        <v>0</v>
      </c>
      <c r="H326" s="21">
        <v>206.29999999999899</v>
      </c>
      <c r="I326" s="21">
        <v>0</v>
      </c>
    </row>
    <row r="327" spans="1:9" ht="94.5" x14ac:dyDescent="0.25">
      <c r="A327" s="36" t="s">
        <v>142</v>
      </c>
      <c r="B327" s="36" t="s">
        <v>143</v>
      </c>
      <c r="C327" s="36" t="s">
        <v>4670</v>
      </c>
      <c r="D327" s="36" t="s">
        <v>630</v>
      </c>
      <c r="E327" s="36" t="s">
        <v>7</v>
      </c>
      <c r="F327" s="21">
        <v>15.390000000001301</v>
      </c>
      <c r="G327" s="21">
        <v>0</v>
      </c>
      <c r="H327" s="21">
        <v>0</v>
      </c>
      <c r="I327" s="21">
        <v>0</v>
      </c>
    </row>
    <row r="328" spans="1:9" ht="47.25" x14ac:dyDescent="0.25">
      <c r="A328" s="36" t="s">
        <v>142</v>
      </c>
      <c r="B328" s="36" t="s">
        <v>143</v>
      </c>
      <c r="C328" s="36" t="s">
        <v>631</v>
      </c>
      <c r="D328" s="36" t="s">
        <v>632</v>
      </c>
      <c r="E328" s="36" t="s">
        <v>7</v>
      </c>
      <c r="F328" s="21">
        <v>1052.99999999999</v>
      </c>
      <c r="G328" s="21">
        <v>0</v>
      </c>
      <c r="H328" s="21">
        <v>0</v>
      </c>
      <c r="I328" s="21">
        <v>0</v>
      </c>
    </row>
    <row r="329" spans="1:9" ht="47.25" x14ac:dyDescent="0.25">
      <c r="A329" s="36" t="s">
        <v>142</v>
      </c>
      <c r="B329" s="36" t="s">
        <v>143</v>
      </c>
      <c r="C329" s="36" t="s">
        <v>633</v>
      </c>
      <c r="D329" s="36" t="s">
        <v>634</v>
      </c>
      <c r="E329" s="36" t="s">
        <v>7</v>
      </c>
      <c r="F329" s="21">
        <v>0</v>
      </c>
      <c r="G329" s="21">
        <v>0</v>
      </c>
      <c r="H329" s="21">
        <v>21.230000000000199</v>
      </c>
      <c r="I329" s="21">
        <v>0</v>
      </c>
    </row>
    <row r="330" spans="1:9" ht="126" x14ac:dyDescent="0.25">
      <c r="A330" s="36" t="s">
        <v>142</v>
      </c>
      <c r="B330" s="36" t="s">
        <v>143</v>
      </c>
      <c r="C330" s="36" t="s">
        <v>635</v>
      </c>
      <c r="D330" s="36" t="s">
        <v>636</v>
      </c>
      <c r="E330" s="36" t="s">
        <v>7</v>
      </c>
      <c r="F330" s="21">
        <v>0</v>
      </c>
      <c r="G330" s="21">
        <v>0</v>
      </c>
      <c r="H330" s="21">
        <v>35.879999999999903</v>
      </c>
      <c r="I330" s="21">
        <v>35.879999999999903</v>
      </c>
    </row>
    <row r="331" spans="1:9" ht="63" x14ac:dyDescent="0.25">
      <c r="A331" s="36" t="s">
        <v>142</v>
      </c>
      <c r="B331" s="36" t="s">
        <v>143</v>
      </c>
      <c r="C331" s="36" t="s">
        <v>637</v>
      </c>
      <c r="D331" s="36" t="s">
        <v>638</v>
      </c>
      <c r="E331" s="36" t="s">
        <v>7</v>
      </c>
      <c r="F331" s="21">
        <v>589.68000000002303</v>
      </c>
      <c r="G331" s="21">
        <v>0</v>
      </c>
      <c r="H331" s="21">
        <v>0</v>
      </c>
      <c r="I331" s="21">
        <v>0</v>
      </c>
    </row>
    <row r="332" spans="1:9" ht="31.5" x14ac:dyDescent="0.25">
      <c r="A332" s="36" t="s">
        <v>142</v>
      </c>
      <c r="B332" s="36" t="s">
        <v>143</v>
      </c>
      <c r="C332" s="36" t="s">
        <v>639</v>
      </c>
      <c r="D332" s="36" t="s">
        <v>640</v>
      </c>
      <c r="E332" s="36" t="s">
        <v>7</v>
      </c>
      <c r="F332" s="21">
        <v>84.239999999986296</v>
      </c>
      <c r="G332" s="21">
        <v>21.059999999986299</v>
      </c>
      <c r="H332" s="21">
        <v>180.52000000000399</v>
      </c>
      <c r="I332" s="21">
        <v>180.52000000000399</v>
      </c>
    </row>
    <row r="333" spans="1:9" ht="94.5" x14ac:dyDescent="0.25">
      <c r="A333" s="36" t="s">
        <v>142</v>
      </c>
      <c r="B333" s="36" t="s">
        <v>143</v>
      </c>
      <c r="C333" s="36" t="s">
        <v>641</v>
      </c>
      <c r="D333" s="36" t="s">
        <v>642</v>
      </c>
      <c r="E333" s="36" t="s">
        <v>7</v>
      </c>
      <c r="F333" s="21">
        <v>105.299999999999</v>
      </c>
      <c r="G333" s="21">
        <v>0</v>
      </c>
      <c r="H333" s="21">
        <v>0</v>
      </c>
      <c r="I333" s="21">
        <v>0</v>
      </c>
    </row>
    <row r="334" spans="1:9" ht="31.5" x14ac:dyDescent="0.25">
      <c r="A334" s="36" t="s">
        <v>142</v>
      </c>
      <c r="B334" s="36" t="s">
        <v>143</v>
      </c>
      <c r="C334" s="36" t="s">
        <v>643</v>
      </c>
      <c r="D334" s="36" t="s">
        <v>644</v>
      </c>
      <c r="E334" s="36" t="s">
        <v>7</v>
      </c>
      <c r="F334" s="21">
        <v>0</v>
      </c>
      <c r="G334" s="21">
        <v>0</v>
      </c>
      <c r="H334" s="21">
        <v>334.90000000000498</v>
      </c>
      <c r="I334" s="21">
        <v>0</v>
      </c>
    </row>
    <row r="335" spans="1:9" ht="47.25" x14ac:dyDescent="0.25">
      <c r="A335" s="36" t="s">
        <v>142</v>
      </c>
      <c r="B335" s="36" t="s">
        <v>143</v>
      </c>
      <c r="C335" s="36" t="s">
        <v>645</v>
      </c>
      <c r="D335" s="36" t="s">
        <v>646</v>
      </c>
      <c r="E335" s="36" t="s">
        <v>7</v>
      </c>
      <c r="F335" s="21">
        <v>0</v>
      </c>
      <c r="G335" s="21">
        <v>0</v>
      </c>
      <c r="H335" s="21">
        <v>37.650000000000098</v>
      </c>
      <c r="I335" s="21">
        <v>37.650000000000098</v>
      </c>
    </row>
    <row r="336" spans="1:9" ht="47.25" x14ac:dyDescent="0.25">
      <c r="A336" s="36" t="s">
        <v>142</v>
      </c>
      <c r="B336" s="36" t="s">
        <v>143</v>
      </c>
      <c r="C336" s="36" t="s">
        <v>647</v>
      </c>
      <c r="D336" s="36" t="s">
        <v>648</v>
      </c>
      <c r="E336" s="36" t="s">
        <v>7</v>
      </c>
      <c r="F336" s="21">
        <v>484.38000000000397</v>
      </c>
      <c r="G336" s="21">
        <v>0</v>
      </c>
      <c r="H336" s="21">
        <v>0</v>
      </c>
      <c r="I336" s="21">
        <v>0</v>
      </c>
    </row>
    <row r="337" spans="1:9" ht="47.25" x14ac:dyDescent="0.25">
      <c r="A337" s="36" t="s">
        <v>142</v>
      </c>
      <c r="B337" s="36" t="s">
        <v>143</v>
      </c>
      <c r="C337" s="36" t="s">
        <v>647</v>
      </c>
      <c r="D337" s="36" t="s">
        <v>648</v>
      </c>
      <c r="E337" s="36" t="s">
        <v>7</v>
      </c>
      <c r="F337" s="21">
        <v>1138.00000000005</v>
      </c>
      <c r="G337" s="21">
        <v>0</v>
      </c>
      <c r="H337" s="21">
        <v>0</v>
      </c>
      <c r="I337" s="21">
        <v>0</v>
      </c>
    </row>
    <row r="338" spans="1:9" ht="47.25" x14ac:dyDescent="0.25">
      <c r="A338" s="36" t="s">
        <v>142</v>
      </c>
      <c r="B338" s="36" t="s">
        <v>143</v>
      </c>
      <c r="C338" s="36" t="s">
        <v>649</v>
      </c>
      <c r="D338" s="36" t="s">
        <v>650</v>
      </c>
      <c r="E338" s="36" t="s">
        <v>7</v>
      </c>
      <c r="F338" s="21">
        <v>337.66999999999598</v>
      </c>
      <c r="G338" s="21">
        <v>101.019999999996</v>
      </c>
      <c r="H338" s="21">
        <v>0</v>
      </c>
      <c r="I338" s="21">
        <v>0</v>
      </c>
    </row>
    <row r="339" spans="1:9" ht="47.25" x14ac:dyDescent="0.25">
      <c r="A339" s="36" t="s">
        <v>142</v>
      </c>
      <c r="B339" s="36" t="s">
        <v>143</v>
      </c>
      <c r="C339" s="36" t="s">
        <v>649</v>
      </c>
      <c r="D339" s="36" t="s">
        <v>650</v>
      </c>
      <c r="E339" s="36" t="s">
        <v>7</v>
      </c>
      <c r="F339" s="21">
        <v>2611.43999999995</v>
      </c>
      <c r="G339" s="21">
        <v>0</v>
      </c>
      <c r="H339" s="21">
        <v>0</v>
      </c>
      <c r="I339" s="21">
        <v>0</v>
      </c>
    </row>
    <row r="340" spans="1:9" ht="47.25" x14ac:dyDescent="0.25">
      <c r="A340" s="36" t="s">
        <v>142</v>
      </c>
      <c r="B340" s="36" t="s">
        <v>143</v>
      </c>
      <c r="C340" s="36" t="s">
        <v>651</v>
      </c>
      <c r="D340" s="36" t="s">
        <v>652</v>
      </c>
      <c r="E340" s="36" t="s">
        <v>7</v>
      </c>
      <c r="F340" s="21">
        <v>44.239999999999903</v>
      </c>
      <c r="G340" s="21">
        <v>44.239999999999903</v>
      </c>
      <c r="H340" s="21">
        <v>23.77</v>
      </c>
      <c r="I340" s="21">
        <v>23.77</v>
      </c>
    </row>
    <row r="341" spans="1:9" ht="47.25" x14ac:dyDescent="0.25">
      <c r="A341" s="36" t="s">
        <v>142</v>
      </c>
      <c r="B341" s="36" t="s">
        <v>143</v>
      </c>
      <c r="C341" s="36" t="s">
        <v>653</v>
      </c>
      <c r="D341" s="36" t="s">
        <v>654</v>
      </c>
      <c r="E341" s="36" t="s">
        <v>7</v>
      </c>
      <c r="F341" s="21">
        <v>0</v>
      </c>
      <c r="G341" s="21">
        <v>0</v>
      </c>
      <c r="H341" s="21">
        <v>103.150000000033</v>
      </c>
      <c r="I341" s="21">
        <v>77.360000000033295</v>
      </c>
    </row>
    <row r="342" spans="1:9" ht="47.25" x14ac:dyDescent="0.25">
      <c r="A342" s="36" t="s">
        <v>142</v>
      </c>
      <c r="B342" s="36" t="s">
        <v>143</v>
      </c>
      <c r="C342" s="36" t="s">
        <v>655</v>
      </c>
      <c r="D342" s="36" t="s">
        <v>656</v>
      </c>
      <c r="E342" s="36" t="s">
        <v>7</v>
      </c>
      <c r="F342" s="21">
        <v>0</v>
      </c>
      <c r="G342" s="21">
        <v>0</v>
      </c>
      <c r="H342" s="21">
        <v>1826.9099999999601</v>
      </c>
      <c r="I342" s="21">
        <v>0</v>
      </c>
    </row>
    <row r="343" spans="1:9" ht="31.5" x14ac:dyDescent="0.25">
      <c r="A343" s="36" t="s">
        <v>142</v>
      </c>
      <c r="B343" s="36" t="s">
        <v>143</v>
      </c>
      <c r="C343" s="36" t="s">
        <v>657</v>
      </c>
      <c r="D343" s="36" t="s">
        <v>658</v>
      </c>
      <c r="E343" s="36" t="s">
        <v>7</v>
      </c>
      <c r="F343" s="21">
        <v>0</v>
      </c>
      <c r="G343" s="21">
        <v>0</v>
      </c>
      <c r="H343" s="21">
        <v>4.8400000000037799</v>
      </c>
      <c r="I343" s="21">
        <v>4.8400000000037799</v>
      </c>
    </row>
    <row r="344" spans="1:9" ht="31.5" x14ac:dyDescent="0.25">
      <c r="A344" s="36" t="s">
        <v>142</v>
      </c>
      <c r="B344" s="36" t="s">
        <v>143</v>
      </c>
      <c r="C344" s="36" t="s">
        <v>659</v>
      </c>
      <c r="D344" s="36" t="s">
        <v>660</v>
      </c>
      <c r="E344" s="36" t="s">
        <v>7</v>
      </c>
      <c r="F344" s="21">
        <v>353.190000000005</v>
      </c>
      <c r="G344" s="21">
        <v>0</v>
      </c>
      <c r="H344" s="21">
        <v>386.82000000001301</v>
      </c>
      <c r="I344" s="21">
        <v>0</v>
      </c>
    </row>
    <row r="345" spans="1:9" ht="31.5" x14ac:dyDescent="0.25">
      <c r="A345" s="36" t="s">
        <v>142</v>
      </c>
      <c r="B345" s="36" t="s">
        <v>143</v>
      </c>
      <c r="C345" s="36" t="s">
        <v>661</v>
      </c>
      <c r="D345" s="36" t="s">
        <v>662</v>
      </c>
      <c r="E345" s="36" t="s">
        <v>7</v>
      </c>
      <c r="F345" s="21">
        <v>62.900000000001199</v>
      </c>
      <c r="G345" s="21">
        <v>0</v>
      </c>
      <c r="H345" s="21">
        <v>232.080000000002</v>
      </c>
      <c r="I345" s="21">
        <v>128.930000000002</v>
      </c>
    </row>
    <row r="346" spans="1:9" ht="94.5" x14ac:dyDescent="0.25">
      <c r="A346" s="36" t="s">
        <v>142</v>
      </c>
      <c r="B346" s="36" t="s">
        <v>143</v>
      </c>
      <c r="C346" s="36" t="s">
        <v>663</v>
      </c>
      <c r="D346" s="36" t="s">
        <v>664</v>
      </c>
      <c r="E346" s="36" t="s">
        <v>7</v>
      </c>
      <c r="F346" s="21">
        <v>0</v>
      </c>
      <c r="G346" s="21">
        <v>0</v>
      </c>
      <c r="H346" s="21">
        <v>77.3599999999971</v>
      </c>
      <c r="I346" s="21">
        <v>0</v>
      </c>
    </row>
    <row r="347" spans="1:9" ht="47.25" x14ac:dyDescent="0.25">
      <c r="A347" s="36" t="s">
        <v>142</v>
      </c>
      <c r="B347" s="36" t="s">
        <v>143</v>
      </c>
      <c r="C347" s="36" t="s">
        <v>665</v>
      </c>
      <c r="D347" s="36" t="s">
        <v>666</v>
      </c>
      <c r="E347" s="36" t="s">
        <v>7</v>
      </c>
      <c r="F347" s="21">
        <v>273.78000000001299</v>
      </c>
      <c r="G347" s="21">
        <v>0</v>
      </c>
      <c r="H347" s="21">
        <v>0</v>
      </c>
      <c r="I347" s="21">
        <v>0</v>
      </c>
    </row>
    <row r="348" spans="1:9" ht="31.5" x14ac:dyDescent="0.25">
      <c r="A348" s="36" t="s">
        <v>142</v>
      </c>
      <c r="B348" s="36" t="s">
        <v>143</v>
      </c>
      <c r="C348" s="36" t="s">
        <v>667</v>
      </c>
      <c r="D348" s="36" t="s">
        <v>668</v>
      </c>
      <c r="E348" s="36" t="s">
        <v>7</v>
      </c>
      <c r="F348" s="21">
        <v>0</v>
      </c>
      <c r="G348" s="21">
        <v>0</v>
      </c>
      <c r="H348" s="21">
        <v>386.82</v>
      </c>
      <c r="I348" s="21">
        <v>180.52</v>
      </c>
    </row>
    <row r="349" spans="1:9" ht="31.5" x14ac:dyDescent="0.25">
      <c r="A349" s="36" t="s">
        <v>142</v>
      </c>
      <c r="B349" s="36" t="s">
        <v>143</v>
      </c>
      <c r="C349" s="36" t="s">
        <v>669</v>
      </c>
      <c r="D349" s="36" t="s">
        <v>670</v>
      </c>
      <c r="E349" s="36" t="s">
        <v>7</v>
      </c>
      <c r="F349" s="21">
        <v>37.1200000000023</v>
      </c>
      <c r="G349" s="21">
        <v>0</v>
      </c>
      <c r="H349" s="21">
        <v>76.9699999999997</v>
      </c>
      <c r="I349" s="21">
        <v>0</v>
      </c>
    </row>
    <row r="350" spans="1:9" ht="63" x14ac:dyDescent="0.25">
      <c r="A350" s="36" t="s">
        <v>142</v>
      </c>
      <c r="B350" s="36" t="s">
        <v>143</v>
      </c>
      <c r="C350" s="36" t="s">
        <v>671</v>
      </c>
      <c r="D350" s="36" t="s">
        <v>672</v>
      </c>
      <c r="E350" s="36" t="s">
        <v>7</v>
      </c>
      <c r="F350" s="21">
        <v>780.94999999999698</v>
      </c>
      <c r="G350" s="21">
        <v>0</v>
      </c>
      <c r="H350" s="21">
        <v>798.85999999999797</v>
      </c>
      <c r="I350" s="21">
        <v>154.15999999999801</v>
      </c>
    </row>
    <row r="351" spans="1:9" ht="63" x14ac:dyDescent="0.25">
      <c r="A351" s="36" t="s">
        <v>142</v>
      </c>
      <c r="B351" s="36" t="s">
        <v>143</v>
      </c>
      <c r="C351" s="36" t="s">
        <v>673</v>
      </c>
      <c r="D351" s="36" t="s">
        <v>674</v>
      </c>
      <c r="E351" s="36" t="s">
        <v>7</v>
      </c>
      <c r="F351" s="21">
        <v>0.80999999999767203</v>
      </c>
      <c r="G351" s="21">
        <v>0</v>
      </c>
      <c r="H351" s="21">
        <v>0</v>
      </c>
      <c r="I351" s="21">
        <v>0</v>
      </c>
    </row>
    <row r="352" spans="1:9" ht="63" x14ac:dyDescent="0.25">
      <c r="A352" s="36" t="s">
        <v>142</v>
      </c>
      <c r="B352" s="36" t="s">
        <v>143</v>
      </c>
      <c r="C352" s="36" t="s">
        <v>675</v>
      </c>
      <c r="D352" s="36" t="s">
        <v>676</v>
      </c>
      <c r="E352" s="36" t="s">
        <v>7</v>
      </c>
      <c r="F352" s="21">
        <v>5412.4199999999701</v>
      </c>
      <c r="G352" s="21">
        <v>0</v>
      </c>
      <c r="H352" s="21">
        <v>5906.1500000000497</v>
      </c>
      <c r="I352" s="21">
        <v>0.70000000004983998</v>
      </c>
    </row>
    <row r="353" spans="1:9" ht="63" x14ac:dyDescent="0.25">
      <c r="A353" s="36" t="s">
        <v>142</v>
      </c>
      <c r="B353" s="36" t="s">
        <v>143</v>
      </c>
      <c r="C353" s="36" t="s">
        <v>677</v>
      </c>
      <c r="D353" s="36" t="s">
        <v>678</v>
      </c>
      <c r="E353" s="36" t="s">
        <v>7</v>
      </c>
      <c r="F353" s="21">
        <v>7602.6600000000099</v>
      </c>
      <c r="G353" s="21">
        <v>0</v>
      </c>
      <c r="H353" s="21">
        <v>10469.9299999999</v>
      </c>
      <c r="I353" s="21">
        <v>0</v>
      </c>
    </row>
    <row r="354" spans="1:9" ht="63" x14ac:dyDescent="0.25">
      <c r="A354" s="36" t="s">
        <v>142</v>
      </c>
      <c r="B354" s="36" t="s">
        <v>143</v>
      </c>
      <c r="C354" s="36" t="s">
        <v>679</v>
      </c>
      <c r="D354" s="36" t="s">
        <v>680</v>
      </c>
      <c r="E354" s="36" t="s">
        <v>7</v>
      </c>
      <c r="F354" s="21">
        <v>673.91999999999803</v>
      </c>
      <c r="G354" s="21">
        <v>0</v>
      </c>
      <c r="H354" s="21">
        <v>0</v>
      </c>
      <c r="I354" s="21">
        <v>0</v>
      </c>
    </row>
    <row r="355" spans="1:9" ht="78.75" x14ac:dyDescent="0.25">
      <c r="A355" s="36" t="s">
        <v>142</v>
      </c>
      <c r="B355" s="36" t="s">
        <v>143</v>
      </c>
      <c r="C355" s="36" t="s">
        <v>681</v>
      </c>
      <c r="D355" s="36" t="s">
        <v>682</v>
      </c>
      <c r="E355" s="36" t="s">
        <v>7</v>
      </c>
      <c r="F355" s="21">
        <v>0</v>
      </c>
      <c r="G355" s="21">
        <v>0</v>
      </c>
      <c r="H355" s="21">
        <v>8355.3100000000504</v>
      </c>
      <c r="I355" s="21">
        <v>0</v>
      </c>
    </row>
    <row r="356" spans="1:9" ht="63" x14ac:dyDescent="0.25">
      <c r="A356" s="36" t="s">
        <v>142</v>
      </c>
      <c r="B356" s="36" t="s">
        <v>143</v>
      </c>
      <c r="C356" s="36" t="s">
        <v>683</v>
      </c>
      <c r="D356" s="36" t="s">
        <v>684</v>
      </c>
      <c r="E356" s="36" t="s">
        <v>7</v>
      </c>
      <c r="F356" s="21">
        <v>12313.719999999699</v>
      </c>
      <c r="G356" s="21">
        <v>2373.3999999996699</v>
      </c>
      <c r="H356" s="21">
        <v>13081.879999999701</v>
      </c>
      <c r="I356" s="21">
        <v>0</v>
      </c>
    </row>
    <row r="357" spans="1:9" ht="78.75" x14ac:dyDescent="0.25">
      <c r="A357" s="36" t="s">
        <v>142</v>
      </c>
      <c r="B357" s="36" t="s">
        <v>143</v>
      </c>
      <c r="C357" s="36" t="s">
        <v>685</v>
      </c>
      <c r="D357" s="36" t="s">
        <v>686</v>
      </c>
      <c r="E357" s="36" t="s">
        <v>7</v>
      </c>
      <c r="F357" s="21">
        <v>11793.5700000008</v>
      </c>
      <c r="G357" s="21">
        <v>0</v>
      </c>
      <c r="H357" s="21">
        <v>18741.450000001099</v>
      </c>
      <c r="I357" s="21">
        <v>0</v>
      </c>
    </row>
    <row r="358" spans="1:9" ht="78.75" x14ac:dyDescent="0.25">
      <c r="A358" s="36" t="s">
        <v>142</v>
      </c>
      <c r="B358" s="36" t="s">
        <v>143</v>
      </c>
      <c r="C358" s="36" t="s">
        <v>4671</v>
      </c>
      <c r="D358" s="36" t="s">
        <v>687</v>
      </c>
      <c r="E358" s="36" t="s">
        <v>7</v>
      </c>
      <c r="F358" s="21">
        <v>35.17</v>
      </c>
      <c r="G358" s="21">
        <v>35.17</v>
      </c>
      <c r="H358" s="21">
        <v>0</v>
      </c>
      <c r="I358" s="21">
        <v>0</v>
      </c>
    </row>
    <row r="359" spans="1:9" ht="63" x14ac:dyDescent="0.25">
      <c r="A359" s="36" t="s">
        <v>142</v>
      </c>
      <c r="B359" s="36" t="s">
        <v>143</v>
      </c>
      <c r="C359" s="36" t="s">
        <v>688</v>
      </c>
      <c r="D359" s="36" t="s">
        <v>689</v>
      </c>
      <c r="E359" s="36" t="s">
        <v>7</v>
      </c>
      <c r="F359" s="21">
        <v>23.45</v>
      </c>
      <c r="G359" s="21">
        <v>23.45</v>
      </c>
      <c r="H359" s="21">
        <v>0</v>
      </c>
      <c r="I359" s="21">
        <v>0</v>
      </c>
    </row>
    <row r="360" spans="1:9" ht="63" x14ac:dyDescent="0.25">
      <c r="A360" s="36" t="s">
        <v>142</v>
      </c>
      <c r="B360" s="36" t="s">
        <v>143</v>
      </c>
      <c r="C360" s="36" t="s">
        <v>690</v>
      </c>
      <c r="D360" s="36" t="s">
        <v>691</v>
      </c>
      <c r="E360" s="36" t="s">
        <v>7</v>
      </c>
      <c r="F360" s="21">
        <v>3.2399999999998901</v>
      </c>
      <c r="G360" s="21">
        <v>0</v>
      </c>
      <c r="H360" s="21">
        <v>0</v>
      </c>
      <c r="I360" s="21">
        <v>0</v>
      </c>
    </row>
    <row r="361" spans="1:9" ht="78.75" x14ac:dyDescent="0.25">
      <c r="A361" s="36" t="s">
        <v>142</v>
      </c>
      <c r="B361" s="36" t="s">
        <v>143</v>
      </c>
      <c r="C361" s="36" t="s">
        <v>692</v>
      </c>
      <c r="D361" s="36" t="s">
        <v>693</v>
      </c>
      <c r="E361" s="36" t="s">
        <v>7</v>
      </c>
      <c r="F361" s="21">
        <v>46.900000000814899</v>
      </c>
      <c r="G361" s="21">
        <v>0</v>
      </c>
      <c r="H361" s="21">
        <v>0</v>
      </c>
      <c r="I361" s="21">
        <v>0</v>
      </c>
    </row>
    <row r="362" spans="1:9" ht="63" x14ac:dyDescent="0.25">
      <c r="A362" s="36" t="s">
        <v>142</v>
      </c>
      <c r="B362" s="36" t="s">
        <v>143</v>
      </c>
      <c r="C362" s="36" t="s">
        <v>694</v>
      </c>
      <c r="D362" s="36" t="s">
        <v>695</v>
      </c>
      <c r="E362" s="36" t="s">
        <v>7</v>
      </c>
      <c r="F362" s="21">
        <v>2315.7800000000402</v>
      </c>
      <c r="G362" s="21">
        <v>0</v>
      </c>
      <c r="H362" s="21">
        <v>5956.2199999999903</v>
      </c>
      <c r="I362" s="21">
        <v>3171.1199999999899</v>
      </c>
    </row>
    <row r="363" spans="1:9" ht="63" x14ac:dyDescent="0.25">
      <c r="A363" s="36" t="s">
        <v>142</v>
      </c>
      <c r="B363" s="36" t="s">
        <v>143</v>
      </c>
      <c r="C363" s="36" t="s">
        <v>696</v>
      </c>
      <c r="D363" s="36" t="s">
        <v>697</v>
      </c>
      <c r="E363" s="36" t="s">
        <v>7</v>
      </c>
      <c r="F363" s="21">
        <v>1705.8599999999401</v>
      </c>
      <c r="G363" s="21">
        <v>0</v>
      </c>
      <c r="H363" s="21">
        <v>2189.1799999999598</v>
      </c>
      <c r="I363" s="21">
        <v>641.89999999996496</v>
      </c>
    </row>
    <row r="364" spans="1:9" ht="63" x14ac:dyDescent="0.25">
      <c r="A364" s="36" t="s">
        <v>142</v>
      </c>
      <c r="B364" s="36" t="s">
        <v>143</v>
      </c>
      <c r="C364" s="36" t="s">
        <v>698</v>
      </c>
      <c r="D364" s="36" t="s">
        <v>699</v>
      </c>
      <c r="E364" s="36" t="s">
        <v>7</v>
      </c>
      <c r="F364" s="21">
        <v>3812.2400000000598</v>
      </c>
      <c r="G364" s="21">
        <v>0.38000000006331902</v>
      </c>
      <c r="H364" s="21">
        <v>3017.1999999999398</v>
      </c>
      <c r="I364" s="21">
        <v>0</v>
      </c>
    </row>
    <row r="365" spans="1:9" ht="63" x14ac:dyDescent="0.25">
      <c r="A365" s="36" t="s">
        <v>142</v>
      </c>
      <c r="B365" s="36" t="s">
        <v>143</v>
      </c>
      <c r="C365" s="36" t="s">
        <v>700</v>
      </c>
      <c r="D365" s="36" t="s">
        <v>701</v>
      </c>
      <c r="E365" s="36" t="s">
        <v>7</v>
      </c>
      <c r="F365" s="21">
        <v>1990.02000000001</v>
      </c>
      <c r="G365" s="21">
        <v>0</v>
      </c>
      <c r="H365" s="21">
        <v>2697.1000000000699</v>
      </c>
      <c r="I365" s="21">
        <v>0</v>
      </c>
    </row>
    <row r="366" spans="1:9" ht="78.75" x14ac:dyDescent="0.25">
      <c r="A366" s="36" t="s">
        <v>142</v>
      </c>
      <c r="B366" s="36" t="s">
        <v>143</v>
      </c>
      <c r="C366" s="36" t="s">
        <v>702</v>
      </c>
      <c r="D366" s="36" t="s">
        <v>703</v>
      </c>
      <c r="E366" s="36" t="s">
        <v>7</v>
      </c>
      <c r="F366" s="21">
        <v>5559.8399999999401</v>
      </c>
      <c r="G366" s="21">
        <v>2948.3999999999401</v>
      </c>
      <c r="H366" s="21">
        <v>5570.20999999988</v>
      </c>
      <c r="I366" s="21">
        <v>0</v>
      </c>
    </row>
    <row r="367" spans="1:9" ht="63" x14ac:dyDescent="0.25">
      <c r="A367" s="36" t="s">
        <v>142</v>
      </c>
      <c r="B367" s="36" t="s">
        <v>143</v>
      </c>
      <c r="C367" s="36" t="s">
        <v>704</v>
      </c>
      <c r="D367" s="36" t="s">
        <v>705</v>
      </c>
      <c r="E367" s="36" t="s">
        <v>7</v>
      </c>
      <c r="F367" s="21">
        <v>2294.7200000000198</v>
      </c>
      <c r="G367" s="21">
        <v>146.60000000001801</v>
      </c>
      <c r="H367" s="21">
        <v>3404.02000000002</v>
      </c>
      <c r="I367" s="21">
        <v>0</v>
      </c>
    </row>
    <row r="368" spans="1:9" ht="63" x14ac:dyDescent="0.25">
      <c r="A368" s="36" t="s">
        <v>142</v>
      </c>
      <c r="B368" s="36" t="s">
        <v>143</v>
      </c>
      <c r="C368" s="36" t="s">
        <v>706</v>
      </c>
      <c r="D368" s="36" t="s">
        <v>707</v>
      </c>
      <c r="E368" s="36" t="s">
        <v>7</v>
      </c>
      <c r="F368" s="21">
        <v>11.35</v>
      </c>
      <c r="G368" s="21">
        <v>11.35</v>
      </c>
      <c r="H368" s="21">
        <v>0</v>
      </c>
      <c r="I368" s="21">
        <v>0</v>
      </c>
    </row>
    <row r="369" spans="1:9" ht="63" x14ac:dyDescent="0.25">
      <c r="A369" s="36" t="s">
        <v>142</v>
      </c>
      <c r="B369" s="36" t="s">
        <v>143</v>
      </c>
      <c r="C369" s="36" t="s">
        <v>708</v>
      </c>
      <c r="D369" s="36" t="s">
        <v>709</v>
      </c>
      <c r="E369" s="36" t="s">
        <v>7</v>
      </c>
      <c r="F369" s="21">
        <v>19480.5</v>
      </c>
      <c r="G369" s="21">
        <v>0</v>
      </c>
      <c r="H369" s="21">
        <v>0</v>
      </c>
      <c r="I369" s="21">
        <v>0</v>
      </c>
    </row>
    <row r="370" spans="1:9" ht="63" x14ac:dyDescent="0.25">
      <c r="A370" s="36" t="s">
        <v>142</v>
      </c>
      <c r="B370" s="36" t="s">
        <v>143</v>
      </c>
      <c r="C370" s="36" t="s">
        <v>710</v>
      </c>
      <c r="D370" s="36" t="s">
        <v>711</v>
      </c>
      <c r="E370" s="36" t="s">
        <v>7</v>
      </c>
      <c r="F370" s="21">
        <v>6086.3399999999801</v>
      </c>
      <c r="G370" s="21">
        <v>0</v>
      </c>
      <c r="H370" s="21">
        <v>7040.1199999999299</v>
      </c>
      <c r="I370" s="21">
        <v>0</v>
      </c>
    </row>
    <row r="371" spans="1:9" ht="78.75" x14ac:dyDescent="0.25">
      <c r="A371" s="36" t="s">
        <v>142</v>
      </c>
      <c r="B371" s="36" t="s">
        <v>143</v>
      </c>
      <c r="C371" s="36" t="s">
        <v>712</v>
      </c>
      <c r="D371" s="36" t="s">
        <v>713</v>
      </c>
      <c r="E371" s="36" t="s">
        <v>7</v>
      </c>
      <c r="F371" s="21">
        <v>84.150000000000105</v>
      </c>
      <c r="G371" s="21">
        <v>0</v>
      </c>
      <c r="H371" s="21">
        <v>0</v>
      </c>
      <c r="I371" s="21">
        <v>0</v>
      </c>
    </row>
    <row r="372" spans="1:9" ht="63" x14ac:dyDescent="0.25">
      <c r="A372" s="36" t="s">
        <v>142</v>
      </c>
      <c r="B372" s="36" t="s">
        <v>143</v>
      </c>
      <c r="C372" s="36" t="s">
        <v>714</v>
      </c>
      <c r="D372" s="36" t="s">
        <v>715</v>
      </c>
      <c r="E372" s="36" t="s">
        <v>7</v>
      </c>
      <c r="F372" s="21">
        <v>37.3399999998976</v>
      </c>
      <c r="G372" s="21">
        <v>13.889999999897601</v>
      </c>
      <c r="H372" s="21">
        <v>0</v>
      </c>
      <c r="I372" s="21">
        <v>0</v>
      </c>
    </row>
    <row r="373" spans="1:9" ht="78.75" x14ac:dyDescent="0.25">
      <c r="A373" s="36" t="s">
        <v>142</v>
      </c>
      <c r="B373" s="36" t="s">
        <v>143</v>
      </c>
      <c r="C373" s="36" t="s">
        <v>716</v>
      </c>
      <c r="D373" s="36" t="s">
        <v>717</v>
      </c>
      <c r="E373" s="36" t="s">
        <v>7</v>
      </c>
      <c r="F373" s="21">
        <v>8443.6600000004491</v>
      </c>
      <c r="G373" s="21">
        <v>0</v>
      </c>
      <c r="H373" s="21">
        <v>0</v>
      </c>
      <c r="I373" s="21">
        <v>0</v>
      </c>
    </row>
    <row r="374" spans="1:9" ht="47.25" x14ac:dyDescent="0.25">
      <c r="A374" s="36" t="s">
        <v>142</v>
      </c>
      <c r="B374" s="36" t="s">
        <v>143</v>
      </c>
      <c r="C374" s="36" t="s">
        <v>718</v>
      </c>
      <c r="D374" s="36" t="s">
        <v>719</v>
      </c>
      <c r="E374" s="36" t="s">
        <v>7</v>
      </c>
      <c r="F374" s="21">
        <v>0</v>
      </c>
      <c r="G374" s="21">
        <v>0</v>
      </c>
      <c r="H374" s="21">
        <v>65.4699999999997</v>
      </c>
      <c r="I374" s="21">
        <v>0</v>
      </c>
    </row>
    <row r="375" spans="1:9" ht="78.75" x14ac:dyDescent="0.25">
      <c r="A375" s="36" t="s">
        <v>142</v>
      </c>
      <c r="B375" s="36" t="s">
        <v>143</v>
      </c>
      <c r="C375" s="36" t="s">
        <v>4672</v>
      </c>
      <c r="D375" s="36" t="s">
        <v>720</v>
      </c>
      <c r="E375" s="36" t="s">
        <v>7</v>
      </c>
      <c r="F375" s="21">
        <v>0</v>
      </c>
      <c r="G375" s="21">
        <v>0</v>
      </c>
      <c r="H375" s="21">
        <v>55.580000000000503</v>
      </c>
      <c r="I375" s="21">
        <v>0</v>
      </c>
    </row>
    <row r="376" spans="1:9" ht="78.75" x14ac:dyDescent="0.25">
      <c r="A376" s="36" t="s">
        <v>142</v>
      </c>
      <c r="B376" s="36" t="s">
        <v>143</v>
      </c>
      <c r="C376" s="36" t="s">
        <v>721</v>
      </c>
      <c r="D376" s="36" t="s">
        <v>722</v>
      </c>
      <c r="E376" s="36" t="s">
        <v>7</v>
      </c>
      <c r="F376" s="21">
        <v>0</v>
      </c>
      <c r="G376" s="21">
        <v>0</v>
      </c>
      <c r="H376" s="21">
        <v>13.89</v>
      </c>
      <c r="I376" s="21">
        <v>13.89</v>
      </c>
    </row>
    <row r="377" spans="1:9" ht="63" x14ac:dyDescent="0.25">
      <c r="A377" s="36" t="s">
        <v>142</v>
      </c>
      <c r="B377" s="36" t="s">
        <v>143</v>
      </c>
      <c r="C377" s="36" t="s">
        <v>723</v>
      </c>
      <c r="D377" s="36" t="s">
        <v>724</v>
      </c>
      <c r="E377" s="36" t="s">
        <v>7</v>
      </c>
      <c r="F377" s="21">
        <v>1.08000000000015</v>
      </c>
      <c r="G377" s="21">
        <v>1.08000000000015</v>
      </c>
      <c r="H377" s="21">
        <v>0</v>
      </c>
      <c r="I377" s="21">
        <v>0</v>
      </c>
    </row>
    <row r="378" spans="1:9" ht="63" x14ac:dyDescent="0.25">
      <c r="A378" s="36" t="s">
        <v>142</v>
      </c>
      <c r="B378" s="36" t="s">
        <v>143</v>
      </c>
      <c r="C378" s="36" t="s">
        <v>725</v>
      </c>
      <c r="D378" s="36" t="s">
        <v>726</v>
      </c>
      <c r="E378" s="36" t="s">
        <v>7</v>
      </c>
      <c r="F378" s="21">
        <v>8.9999999999975003E-2</v>
      </c>
      <c r="G378" s="21">
        <v>8.9999999999975003E-2</v>
      </c>
      <c r="H378" s="21">
        <v>0</v>
      </c>
      <c r="I378" s="21">
        <v>0</v>
      </c>
    </row>
    <row r="379" spans="1:9" ht="94.5" x14ac:dyDescent="0.25">
      <c r="A379" s="36" t="s">
        <v>142</v>
      </c>
      <c r="B379" s="36" t="s">
        <v>143</v>
      </c>
      <c r="C379" s="36" t="s">
        <v>727</v>
      </c>
      <c r="D379" s="36" t="s">
        <v>728</v>
      </c>
      <c r="E379" s="36" t="s">
        <v>7</v>
      </c>
      <c r="F379" s="21">
        <v>12.45</v>
      </c>
      <c r="G379" s="21">
        <v>0</v>
      </c>
      <c r="H379" s="21">
        <v>13.9</v>
      </c>
      <c r="I379" s="21">
        <v>0</v>
      </c>
    </row>
    <row r="380" spans="1:9" ht="78.75" x14ac:dyDescent="0.25">
      <c r="A380" s="36" t="s">
        <v>142</v>
      </c>
      <c r="B380" s="36" t="s">
        <v>143</v>
      </c>
      <c r="C380" s="36" t="s">
        <v>729</v>
      </c>
      <c r="D380" s="36" t="s">
        <v>730</v>
      </c>
      <c r="E380" s="36" t="s">
        <v>7</v>
      </c>
      <c r="F380" s="21">
        <v>22.7</v>
      </c>
      <c r="G380" s="21">
        <v>22.7</v>
      </c>
      <c r="H380" s="21">
        <v>41.69</v>
      </c>
      <c r="I380" s="21">
        <v>0</v>
      </c>
    </row>
    <row r="381" spans="1:9" ht="78.75" x14ac:dyDescent="0.25">
      <c r="A381" s="36" t="s">
        <v>142</v>
      </c>
      <c r="B381" s="36" t="s">
        <v>143</v>
      </c>
      <c r="C381" s="36" t="s">
        <v>731</v>
      </c>
      <c r="D381" s="36" t="s">
        <v>732</v>
      </c>
      <c r="E381" s="36" t="s">
        <v>7</v>
      </c>
      <c r="F381" s="21">
        <v>0</v>
      </c>
      <c r="G381" s="21">
        <v>0</v>
      </c>
      <c r="H381" s="21">
        <v>55.58</v>
      </c>
      <c r="I381" s="21">
        <v>55.58</v>
      </c>
    </row>
    <row r="382" spans="1:9" ht="63" x14ac:dyDescent="0.25">
      <c r="A382" s="36" t="s">
        <v>142</v>
      </c>
      <c r="B382" s="36" t="s">
        <v>143</v>
      </c>
      <c r="C382" s="36" t="s">
        <v>733</v>
      </c>
      <c r="D382" s="36" t="s">
        <v>734</v>
      </c>
      <c r="E382" s="36" t="s">
        <v>7</v>
      </c>
      <c r="F382" s="21">
        <v>7190.3900000000103</v>
      </c>
      <c r="G382" s="21">
        <v>0</v>
      </c>
      <c r="H382" s="21">
        <v>0</v>
      </c>
      <c r="I382" s="21">
        <v>0</v>
      </c>
    </row>
    <row r="383" spans="1:9" ht="78.75" x14ac:dyDescent="0.25">
      <c r="A383" s="36" t="s">
        <v>142</v>
      </c>
      <c r="B383" s="36" t="s">
        <v>143</v>
      </c>
      <c r="C383" s="36" t="s">
        <v>735</v>
      </c>
      <c r="D383" s="36" t="s">
        <v>736</v>
      </c>
      <c r="E383" s="36" t="s">
        <v>7</v>
      </c>
      <c r="F383" s="21">
        <v>0</v>
      </c>
      <c r="G383" s="21">
        <v>0</v>
      </c>
      <c r="H383" s="21">
        <v>13.9</v>
      </c>
      <c r="I383" s="21">
        <v>13.9</v>
      </c>
    </row>
    <row r="384" spans="1:9" ht="78.75" x14ac:dyDescent="0.25">
      <c r="A384" s="36" t="s">
        <v>142</v>
      </c>
      <c r="B384" s="36" t="s">
        <v>143</v>
      </c>
      <c r="C384" s="36" t="s">
        <v>737</v>
      </c>
      <c r="D384" s="36" t="s">
        <v>738</v>
      </c>
      <c r="E384" s="36" t="s">
        <v>7</v>
      </c>
      <c r="F384" s="21">
        <v>5644.0800000000399</v>
      </c>
      <c r="G384" s="21">
        <v>0</v>
      </c>
      <c r="H384" s="21">
        <v>12584.54</v>
      </c>
      <c r="I384" s="21">
        <v>0</v>
      </c>
    </row>
    <row r="385" spans="1:9" ht="63" x14ac:dyDescent="0.25">
      <c r="A385" s="36" t="s">
        <v>142</v>
      </c>
      <c r="B385" s="36" t="s">
        <v>143</v>
      </c>
      <c r="C385" s="36" t="s">
        <v>739</v>
      </c>
      <c r="D385" s="36" t="s">
        <v>740</v>
      </c>
      <c r="E385" s="36" t="s">
        <v>7</v>
      </c>
      <c r="F385" s="21">
        <v>0</v>
      </c>
      <c r="G385" s="21">
        <v>0</v>
      </c>
      <c r="H385" s="21">
        <v>55.59</v>
      </c>
      <c r="I385" s="21">
        <v>55.59</v>
      </c>
    </row>
    <row r="386" spans="1:9" ht="63" x14ac:dyDescent="0.25">
      <c r="A386" s="36" t="s">
        <v>142</v>
      </c>
      <c r="B386" s="36" t="s">
        <v>143</v>
      </c>
      <c r="C386" s="36" t="s">
        <v>741</v>
      </c>
      <c r="D386" s="36" t="s">
        <v>742</v>
      </c>
      <c r="E386" s="36" t="s">
        <v>7</v>
      </c>
      <c r="F386" s="21">
        <v>35.17</v>
      </c>
      <c r="G386" s="21">
        <v>0</v>
      </c>
      <c r="H386" s="21">
        <v>27.79</v>
      </c>
      <c r="I386" s="21">
        <v>27.79</v>
      </c>
    </row>
    <row r="387" spans="1:9" ht="78.75" x14ac:dyDescent="0.25">
      <c r="A387" s="36" t="s">
        <v>142</v>
      </c>
      <c r="B387" s="36" t="s">
        <v>143</v>
      </c>
      <c r="C387" s="36" t="s">
        <v>743</v>
      </c>
      <c r="D387" s="36" t="s">
        <v>744</v>
      </c>
      <c r="E387" s="36" t="s">
        <v>7</v>
      </c>
      <c r="F387" s="21">
        <v>11.7200000000001</v>
      </c>
      <c r="G387" s="21">
        <v>0</v>
      </c>
      <c r="H387" s="21">
        <v>0</v>
      </c>
      <c r="I387" s="21">
        <v>0</v>
      </c>
    </row>
    <row r="388" spans="1:9" ht="63" x14ac:dyDescent="0.25">
      <c r="A388" s="36" t="s">
        <v>142</v>
      </c>
      <c r="B388" s="36" t="s">
        <v>143</v>
      </c>
      <c r="C388" s="36" t="s">
        <v>745</v>
      </c>
      <c r="D388" s="36" t="s">
        <v>746</v>
      </c>
      <c r="E388" s="36" t="s">
        <v>7</v>
      </c>
      <c r="F388" s="21">
        <v>15003.8</v>
      </c>
      <c r="G388" s="21">
        <v>0</v>
      </c>
      <c r="H388" s="21">
        <v>0</v>
      </c>
      <c r="I388" s="21">
        <v>0</v>
      </c>
    </row>
    <row r="389" spans="1:9" ht="63" x14ac:dyDescent="0.25">
      <c r="A389" s="36" t="s">
        <v>142</v>
      </c>
      <c r="B389" s="36" t="s">
        <v>143</v>
      </c>
      <c r="C389" s="36" t="s">
        <v>747</v>
      </c>
      <c r="D389" s="36" t="s">
        <v>748</v>
      </c>
      <c r="E389" s="36" t="s">
        <v>7</v>
      </c>
      <c r="F389" s="21">
        <v>210.60000000000099</v>
      </c>
      <c r="G389" s="21">
        <v>0</v>
      </c>
      <c r="H389" s="21">
        <v>4306.6000000000004</v>
      </c>
      <c r="I389" s="21">
        <v>0</v>
      </c>
    </row>
    <row r="390" spans="1:9" ht="78.75" x14ac:dyDescent="0.25">
      <c r="A390" s="36" t="s">
        <v>142</v>
      </c>
      <c r="B390" s="36" t="s">
        <v>143</v>
      </c>
      <c r="C390" s="36" t="s">
        <v>749</v>
      </c>
      <c r="D390" s="36" t="s">
        <v>750</v>
      </c>
      <c r="E390" s="36" t="s">
        <v>7</v>
      </c>
      <c r="F390" s="21">
        <v>11.35</v>
      </c>
      <c r="G390" s="21">
        <v>11.35</v>
      </c>
      <c r="H390" s="21">
        <v>0</v>
      </c>
      <c r="I390" s="21">
        <v>0</v>
      </c>
    </row>
    <row r="391" spans="1:9" ht="78.75" x14ac:dyDescent="0.25">
      <c r="A391" s="36" t="s">
        <v>142</v>
      </c>
      <c r="B391" s="36" t="s">
        <v>143</v>
      </c>
      <c r="C391" s="36" t="s">
        <v>751</v>
      </c>
      <c r="D391" s="36" t="s">
        <v>752</v>
      </c>
      <c r="E391" s="36" t="s">
        <v>7</v>
      </c>
      <c r="F391" s="21">
        <v>117.24</v>
      </c>
      <c r="G391" s="21">
        <v>0</v>
      </c>
      <c r="H391" s="21">
        <v>167.87</v>
      </c>
      <c r="I391" s="21">
        <v>167.87</v>
      </c>
    </row>
    <row r="392" spans="1:9" ht="63" x14ac:dyDescent="0.25">
      <c r="A392" s="36" t="s">
        <v>142</v>
      </c>
      <c r="B392" s="36" t="s">
        <v>143</v>
      </c>
      <c r="C392" s="36" t="s">
        <v>753</v>
      </c>
      <c r="D392" s="36" t="s">
        <v>754</v>
      </c>
      <c r="E392" s="36" t="s">
        <v>7</v>
      </c>
      <c r="F392" s="21">
        <v>46.9</v>
      </c>
      <c r="G392" s="21">
        <v>0</v>
      </c>
      <c r="H392" s="21">
        <v>0</v>
      </c>
      <c r="I392" s="21">
        <v>0</v>
      </c>
    </row>
    <row r="393" spans="1:9" ht="63" x14ac:dyDescent="0.25">
      <c r="A393" s="36" t="s">
        <v>142</v>
      </c>
      <c r="B393" s="36" t="s">
        <v>143</v>
      </c>
      <c r="C393" s="36" t="s">
        <v>755</v>
      </c>
      <c r="D393" s="36" t="s">
        <v>756</v>
      </c>
      <c r="E393" s="36" t="s">
        <v>7</v>
      </c>
      <c r="F393" s="21">
        <v>115.54999999983001</v>
      </c>
      <c r="G393" s="21">
        <v>80.379999999830005</v>
      </c>
      <c r="H393" s="21">
        <v>6.4599999998440003</v>
      </c>
      <c r="I393" s="21">
        <v>0</v>
      </c>
    </row>
    <row r="394" spans="1:9" ht="63" x14ac:dyDescent="0.25">
      <c r="A394" s="36" t="s">
        <v>142</v>
      </c>
      <c r="B394" s="36" t="s">
        <v>143</v>
      </c>
      <c r="C394" s="36" t="s">
        <v>757</v>
      </c>
      <c r="D394" s="36" t="s">
        <v>758</v>
      </c>
      <c r="E394" s="36" t="s">
        <v>7</v>
      </c>
      <c r="F394" s="21">
        <v>34.799999999999997</v>
      </c>
      <c r="G394" s="21">
        <v>34.799999999999997</v>
      </c>
      <c r="H394" s="21">
        <v>27.8</v>
      </c>
      <c r="I394" s="21">
        <v>27.8</v>
      </c>
    </row>
    <row r="395" spans="1:9" ht="63" x14ac:dyDescent="0.25">
      <c r="A395" s="36" t="s">
        <v>142</v>
      </c>
      <c r="B395" s="36" t="s">
        <v>143</v>
      </c>
      <c r="C395" s="36" t="s">
        <v>759</v>
      </c>
      <c r="D395" s="36" t="s">
        <v>760</v>
      </c>
      <c r="E395" s="36" t="s">
        <v>7</v>
      </c>
      <c r="F395" s="21">
        <v>27.67</v>
      </c>
      <c r="G395" s="21">
        <v>27.67</v>
      </c>
      <c r="H395" s="21">
        <v>0</v>
      </c>
      <c r="I395" s="21">
        <v>0</v>
      </c>
    </row>
    <row r="396" spans="1:9" ht="78.75" x14ac:dyDescent="0.25">
      <c r="A396" s="36" t="s">
        <v>142</v>
      </c>
      <c r="B396" s="36" t="s">
        <v>143</v>
      </c>
      <c r="C396" s="36" t="s">
        <v>761</v>
      </c>
      <c r="D396" s="36" t="s">
        <v>762</v>
      </c>
      <c r="E396" s="36" t="s">
        <v>7</v>
      </c>
      <c r="F396" s="21">
        <v>90.819999999999894</v>
      </c>
      <c r="G396" s="21">
        <v>90.819999999999894</v>
      </c>
      <c r="H396" s="21">
        <v>0</v>
      </c>
      <c r="I396" s="21">
        <v>0</v>
      </c>
    </row>
    <row r="397" spans="1:9" ht="63" x14ac:dyDescent="0.25">
      <c r="A397" s="36" t="s">
        <v>142</v>
      </c>
      <c r="B397" s="36" t="s">
        <v>143</v>
      </c>
      <c r="C397" s="36" t="s">
        <v>763</v>
      </c>
      <c r="D397" s="36" t="s">
        <v>764</v>
      </c>
      <c r="E397" s="36" t="s">
        <v>7</v>
      </c>
      <c r="F397" s="21">
        <v>79.459999999999994</v>
      </c>
      <c r="G397" s="21">
        <v>79.459999999999994</v>
      </c>
      <c r="H397" s="21">
        <v>0</v>
      </c>
      <c r="I397" s="21">
        <v>0</v>
      </c>
    </row>
    <row r="398" spans="1:9" ht="78.75" x14ac:dyDescent="0.25">
      <c r="A398" s="36" t="s">
        <v>142</v>
      </c>
      <c r="B398" s="36" t="s">
        <v>143</v>
      </c>
      <c r="C398" s="36" t="s">
        <v>765</v>
      </c>
      <c r="D398" s="36" t="s">
        <v>766</v>
      </c>
      <c r="E398" s="36" t="s">
        <v>7</v>
      </c>
      <c r="F398" s="21">
        <v>102.74</v>
      </c>
      <c r="G398" s="21">
        <v>102.74</v>
      </c>
      <c r="H398" s="21">
        <v>2.9999999999999201</v>
      </c>
      <c r="I398" s="21">
        <v>0</v>
      </c>
    </row>
    <row r="399" spans="1:9" ht="63" x14ac:dyDescent="0.25">
      <c r="A399" s="36" t="s">
        <v>142</v>
      </c>
      <c r="B399" s="36" t="s">
        <v>143</v>
      </c>
      <c r="C399" s="36" t="s">
        <v>767</v>
      </c>
      <c r="D399" s="36" t="s">
        <v>768</v>
      </c>
      <c r="E399" s="36" t="s">
        <v>7</v>
      </c>
      <c r="F399" s="21">
        <v>21.06</v>
      </c>
      <c r="G399" s="21">
        <v>0</v>
      </c>
      <c r="H399" s="21">
        <v>0</v>
      </c>
      <c r="I399" s="21">
        <v>0</v>
      </c>
    </row>
    <row r="400" spans="1:9" ht="78.75" x14ac:dyDescent="0.25">
      <c r="A400" s="36" t="s">
        <v>142</v>
      </c>
      <c r="B400" s="36" t="s">
        <v>143</v>
      </c>
      <c r="C400" s="36" t="s">
        <v>769</v>
      </c>
      <c r="D400" s="36" t="s">
        <v>770</v>
      </c>
      <c r="E400" s="36" t="s">
        <v>7</v>
      </c>
      <c r="F400" s="21">
        <v>82.48</v>
      </c>
      <c r="G400" s="21">
        <v>82.48</v>
      </c>
      <c r="H400" s="21">
        <v>0</v>
      </c>
      <c r="I400" s="21">
        <v>0</v>
      </c>
    </row>
    <row r="401" spans="1:9" ht="78.75" x14ac:dyDescent="0.25">
      <c r="A401" s="36" t="s">
        <v>142</v>
      </c>
      <c r="B401" s="36" t="s">
        <v>143</v>
      </c>
      <c r="C401" s="36" t="s">
        <v>771</v>
      </c>
      <c r="D401" s="36" t="s">
        <v>772</v>
      </c>
      <c r="E401" s="36" t="s">
        <v>7</v>
      </c>
      <c r="F401" s="21">
        <v>0</v>
      </c>
      <c r="G401" s="21">
        <v>0</v>
      </c>
      <c r="H401" s="21">
        <v>103.15</v>
      </c>
      <c r="I401" s="21">
        <v>0</v>
      </c>
    </row>
    <row r="402" spans="1:9" ht="63" x14ac:dyDescent="0.25">
      <c r="A402" s="36" t="s">
        <v>142</v>
      </c>
      <c r="B402" s="36" t="s">
        <v>143</v>
      </c>
      <c r="C402" s="36" t="s">
        <v>773</v>
      </c>
      <c r="D402" s="36" t="s">
        <v>774</v>
      </c>
      <c r="E402" s="36" t="s">
        <v>7</v>
      </c>
      <c r="F402" s="21">
        <v>93.41</v>
      </c>
      <c r="G402" s="21">
        <v>81.69</v>
      </c>
      <c r="H402" s="21">
        <v>27.799999999999901</v>
      </c>
      <c r="I402" s="21">
        <v>13.899999999999901</v>
      </c>
    </row>
    <row r="403" spans="1:9" ht="63" x14ac:dyDescent="0.25">
      <c r="A403" s="36" t="s">
        <v>142</v>
      </c>
      <c r="B403" s="36" t="s">
        <v>143</v>
      </c>
      <c r="C403" s="36" t="s">
        <v>775</v>
      </c>
      <c r="D403" s="36" t="s">
        <v>284</v>
      </c>
      <c r="E403" s="36" t="s">
        <v>7</v>
      </c>
      <c r="F403" s="21">
        <v>220.36999999988799</v>
      </c>
      <c r="G403" s="21">
        <v>35.169999999888198</v>
      </c>
      <c r="H403" s="21">
        <v>0</v>
      </c>
      <c r="I403" s="21">
        <v>0</v>
      </c>
    </row>
    <row r="404" spans="1:9" ht="78.75" x14ac:dyDescent="0.25">
      <c r="A404" s="36" t="s">
        <v>142</v>
      </c>
      <c r="B404" s="36" t="s">
        <v>143</v>
      </c>
      <c r="C404" s="36" t="s">
        <v>776</v>
      </c>
      <c r="D404" s="36" t="s">
        <v>777</v>
      </c>
      <c r="E404" s="36" t="s">
        <v>7</v>
      </c>
      <c r="F404" s="21">
        <v>0</v>
      </c>
      <c r="G404" s="21">
        <v>0</v>
      </c>
      <c r="H404" s="21">
        <v>5794.4500000000198</v>
      </c>
      <c r="I404" s="21">
        <v>0</v>
      </c>
    </row>
    <row r="405" spans="1:9" ht="63" x14ac:dyDescent="0.25">
      <c r="A405" s="36" t="s">
        <v>142</v>
      </c>
      <c r="B405" s="36" t="s">
        <v>143</v>
      </c>
      <c r="C405" s="36" t="s">
        <v>778</v>
      </c>
      <c r="D405" s="36" t="s">
        <v>779</v>
      </c>
      <c r="E405" s="36" t="s">
        <v>7</v>
      </c>
      <c r="F405" s="21">
        <v>10117.290000000001</v>
      </c>
      <c r="G405" s="21">
        <v>4030.9499999999798</v>
      </c>
      <c r="H405" s="21">
        <v>7478.5200000000204</v>
      </c>
      <c r="I405" s="21">
        <v>0</v>
      </c>
    </row>
    <row r="406" spans="1:9" ht="63" x14ac:dyDescent="0.25">
      <c r="A406" s="36" t="s">
        <v>142</v>
      </c>
      <c r="B406" s="36" t="s">
        <v>143</v>
      </c>
      <c r="C406" s="36" t="s">
        <v>780</v>
      </c>
      <c r="D406" s="36" t="s">
        <v>781</v>
      </c>
      <c r="E406" s="36" t="s">
        <v>7</v>
      </c>
      <c r="F406" s="21">
        <v>12762.3599999994</v>
      </c>
      <c r="G406" s="21">
        <v>0</v>
      </c>
      <c r="H406" s="21">
        <v>17200.599999999198</v>
      </c>
      <c r="I406" s="21">
        <v>0</v>
      </c>
    </row>
    <row r="407" spans="1:9" ht="47.25" x14ac:dyDescent="0.25">
      <c r="A407" s="36" t="s">
        <v>142</v>
      </c>
      <c r="B407" s="36" t="s">
        <v>143</v>
      </c>
      <c r="C407" s="36" t="s">
        <v>782</v>
      </c>
      <c r="D407" s="36" t="s">
        <v>783</v>
      </c>
      <c r="E407" s="36" t="s">
        <v>7</v>
      </c>
      <c r="F407" s="21">
        <v>0</v>
      </c>
      <c r="G407" s="21">
        <v>0</v>
      </c>
      <c r="H407" s="21">
        <v>7478.5199999998504</v>
      </c>
      <c r="I407" s="21">
        <v>0</v>
      </c>
    </row>
    <row r="408" spans="1:9" ht="63" x14ac:dyDescent="0.25">
      <c r="A408" s="36" t="s">
        <v>142</v>
      </c>
      <c r="B408" s="36" t="s">
        <v>143</v>
      </c>
      <c r="C408" s="36" t="s">
        <v>784</v>
      </c>
      <c r="D408" s="36" t="s">
        <v>785</v>
      </c>
      <c r="E408" s="36" t="s">
        <v>7</v>
      </c>
      <c r="F408" s="21">
        <v>62359.780000000603</v>
      </c>
      <c r="G408" s="21">
        <v>23504.080000000598</v>
      </c>
      <c r="H408" s="21">
        <v>54467.240000000798</v>
      </c>
      <c r="I408" s="21">
        <v>9389.82000000076</v>
      </c>
    </row>
    <row r="409" spans="1:9" ht="78.75" x14ac:dyDescent="0.25">
      <c r="A409" s="36" t="s">
        <v>142</v>
      </c>
      <c r="B409" s="36" t="s">
        <v>143</v>
      </c>
      <c r="C409" s="36" t="s">
        <v>786</v>
      </c>
      <c r="D409" s="36" t="s">
        <v>787</v>
      </c>
      <c r="E409" s="36" t="s">
        <v>7</v>
      </c>
      <c r="F409" s="21">
        <v>105.3</v>
      </c>
      <c r="G409" s="21">
        <v>0</v>
      </c>
      <c r="H409" s="21">
        <v>39.690000000000097</v>
      </c>
      <c r="I409" s="21">
        <v>0</v>
      </c>
    </row>
    <row r="410" spans="1:9" ht="63" x14ac:dyDescent="0.25">
      <c r="A410" s="36" t="s">
        <v>142</v>
      </c>
      <c r="B410" s="36" t="s">
        <v>143</v>
      </c>
      <c r="C410" s="36" t="s">
        <v>788</v>
      </c>
      <c r="D410" s="36" t="s">
        <v>789</v>
      </c>
      <c r="E410" s="36" t="s">
        <v>7</v>
      </c>
      <c r="F410" s="21">
        <v>35.06</v>
      </c>
      <c r="G410" s="21">
        <v>35.06</v>
      </c>
      <c r="H410" s="21">
        <v>0</v>
      </c>
      <c r="I410" s="21">
        <v>0</v>
      </c>
    </row>
    <row r="411" spans="1:9" ht="63" x14ac:dyDescent="0.25">
      <c r="A411" s="36" t="s">
        <v>142</v>
      </c>
      <c r="B411" s="36" t="s">
        <v>143</v>
      </c>
      <c r="C411" s="36" t="s">
        <v>790</v>
      </c>
      <c r="D411" s="36" t="s">
        <v>791</v>
      </c>
      <c r="E411" s="36" t="s">
        <v>7</v>
      </c>
      <c r="F411" s="21">
        <v>249.74</v>
      </c>
      <c r="G411" s="21">
        <v>249.74</v>
      </c>
      <c r="H411" s="21">
        <v>0</v>
      </c>
      <c r="I411" s="21">
        <v>0</v>
      </c>
    </row>
    <row r="412" spans="1:9" ht="78.75" x14ac:dyDescent="0.25">
      <c r="A412" s="36" t="s">
        <v>142</v>
      </c>
      <c r="B412" s="36" t="s">
        <v>143</v>
      </c>
      <c r="C412" s="36" t="s">
        <v>792</v>
      </c>
      <c r="D412" s="36" t="s">
        <v>793</v>
      </c>
      <c r="E412" s="36" t="s">
        <v>7</v>
      </c>
      <c r="F412" s="21">
        <v>4970.1600000000699</v>
      </c>
      <c r="G412" s="21">
        <v>0</v>
      </c>
      <c r="H412" s="21">
        <v>7091.7000000000198</v>
      </c>
      <c r="I412" s="21">
        <v>0</v>
      </c>
    </row>
    <row r="413" spans="1:9" ht="47.25" x14ac:dyDescent="0.25">
      <c r="A413" s="36" t="s">
        <v>142</v>
      </c>
      <c r="B413" s="36" t="s">
        <v>143</v>
      </c>
      <c r="C413" s="36" t="s">
        <v>794</v>
      </c>
      <c r="D413" s="36" t="s">
        <v>795</v>
      </c>
      <c r="E413" s="36" t="s">
        <v>7</v>
      </c>
      <c r="F413" s="21">
        <v>13331.639999999899</v>
      </c>
      <c r="G413" s="21">
        <v>42.7799999998606</v>
      </c>
      <c r="H413" s="21">
        <v>17781.830000000002</v>
      </c>
      <c r="I413" s="21">
        <v>0</v>
      </c>
    </row>
    <row r="414" spans="1:9" ht="47.25" x14ac:dyDescent="0.25">
      <c r="A414" s="36" t="s">
        <v>142</v>
      </c>
      <c r="B414" s="36" t="s">
        <v>143</v>
      </c>
      <c r="C414" s="36" t="s">
        <v>796</v>
      </c>
      <c r="D414" s="36" t="s">
        <v>797</v>
      </c>
      <c r="E414" s="36" t="s">
        <v>7</v>
      </c>
      <c r="F414" s="21">
        <v>23.450000000419099</v>
      </c>
      <c r="G414" s="21">
        <v>23.450000000419099</v>
      </c>
      <c r="H414" s="21">
        <v>0</v>
      </c>
      <c r="I414" s="21">
        <v>0</v>
      </c>
    </row>
    <row r="415" spans="1:9" ht="63" x14ac:dyDescent="0.25">
      <c r="A415" s="36" t="s">
        <v>142</v>
      </c>
      <c r="B415" s="36" t="s">
        <v>143</v>
      </c>
      <c r="C415" s="36" t="s">
        <v>798</v>
      </c>
      <c r="D415" s="36" t="s">
        <v>799</v>
      </c>
      <c r="E415" s="36" t="s">
        <v>7</v>
      </c>
      <c r="F415" s="21">
        <v>0</v>
      </c>
      <c r="G415" s="21">
        <v>0</v>
      </c>
      <c r="H415" s="21">
        <v>152.86000000000001</v>
      </c>
      <c r="I415" s="21">
        <v>152.86000000000001</v>
      </c>
    </row>
    <row r="416" spans="1:9" ht="47.25" x14ac:dyDescent="0.25">
      <c r="A416" s="36" t="s">
        <v>142</v>
      </c>
      <c r="B416" s="36" t="s">
        <v>143</v>
      </c>
      <c r="C416" s="36" t="s">
        <v>800</v>
      </c>
      <c r="D416" s="36" t="s">
        <v>801</v>
      </c>
      <c r="E416" s="36" t="s">
        <v>7</v>
      </c>
      <c r="F416" s="21">
        <v>1158.30000000004</v>
      </c>
      <c r="G416" s="21">
        <v>0</v>
      </c>
      <c r="H416" s="21">
        <v>1134.6700000000601</v>
      </c>
      <c r="I416" s="21">
        <v>0</v>
      </c>
    </row>
    <row r="417" spans="1:9" ht="63" x14ac:dyDescent="0.25">
      <c r="A417" s="36" t="s">
        <v>142</v>
      </c>
      <c r="B417" s="36" t="s">
        <v>143</v>
      </c>
      <c r="C417" s="36" t="s">
        <v>802</v>
      </c>
      <c r="D417" s="36" t="s">
        <v>803</v>
      </c>
      <c r="E417" s="36" t="s">
        <v>7</v>
      </c>
      <c r="F417" s="21">
        <v>11007.3200000009</v>
      </c>
      <c r="G417" s="21">
        <v>266.72000000090497</v>
      </c>
      <c r="H417" s="21">
        <v>4209.1900000001597</v>
      </c>
      <c r="I417" s="21">
        <v>0</v>
      </c>
    </row>
    <row r="418" spans="1:9" ht="63" x14ac:dyDescent="0.25">
      <c r="A418" s="36" t="s">
        <v>142</v>
      </c>
      <c r="B418" s="36" t="s">
        <v>143</v>
      </c>
      <c r="C418" s="36" t="s">
        <v>804</v>
      </c>
      <c r="D418" s="36" t="s">
        <v>805</v>
      </c>
      <c r="E418" s="36" t="s">
        <v>7</v>
      </c>
      <c r="F418" s="21">
        <v>0</v>
      </c>
      <c r="G418" s="21">
        <v>0</v>
      </c>
      <c r="H418" s="21">
        <v>25.79</v>
      </c>
      <c r="I418" s="21">
        <v>0</v>
      </c>
    </row>
    <row r="419" spans="1:9" ht="63" x14ac:dyDescent="0.25">
      <c r="A419" s="36" t="s">
        <v>142</v>
      </c>
      <c r="B419" s="36" t="s">
        <v>143</v>
      </c>
      <c r="C419" s="36" t="s">
        <v>806</v>
      </c>
      <c r="D419" s="36" t="s">
        <v>807</v>
      </c>
      <c r="E419" s="36" t="s">
        <v>7</v>
      </c>
      <c r="F419" s="21">
        <v>6964.2700000004797</v>
      </c>
      <c r="G419" s="21">
        <v>6964.2700000004797</v>
      </c>
      <c r="H419" s="21">
        <v>0</v>
      </c>
      <c r="I419" s="21">
        <v>0</v>
      </c>
    </row>
    <row r="420" spans="1:9" ht="63" x14ac:dyDescent="0.25">
      <c r="A420" s="36" t="s">
        <v>142</v>
      </c>
      <c r="B420" s="36" t="s">
        <v>143</v>
      </c>
      <c r="C420" s="36" t="s">
        <v>808</v>
      </c>
      <c r="D420" s="36" t="s">
        <v>809</v>
      </c>
      <c r="E420" s="36" t="s">
        <v>7</v>
      </c>
      <c r="F420" s="21">
        <v>126.36000000022599</v>
      </c>
      <c r="G420" s="21">
        <v>63.180000000225803</v>
      </c>
      <c r="H420" s="21">
        <v>103.15000000019801</v>
      </c>
      <c r="I420" s="21">
        <v>103.15000000019801</v>
      </c>
    </row>
    <row r="421" spans="1:9" ht="63" x14ac:dyDescent="0.25">
      <c r="A421" s="36" t="s">
        <v>142</v>
      </c>
      <c r="B421" s="36" t="s">
        <v>143</v>
      </c>
      <c r="C421" s="36" t="s">
        <v>810</v>
      </c>
      <c r="D421" s="36" t="s">
        <v>811</v>
      </c>
      <c r="E421" s="36" t="s">
        <v>7</v>
      </c>
      <c r="F421" s="21">
        <v>1.00000000093132E-2</v>
      </c>
      <c r="G421" s="21">
        <v>1.00000000093132E-2</v>
      </c>
      <c r="H421" s="21">
        <v>0</v>
      </c>
      <c r="I421" s="21">
        <v>0</v>
      </c>
    </row>
    <row r="422" spans="1:9" ht="63" x14ac:dyDescent="0.25">
      <c r="A422" s="36" t="s">
        <v>142</v>
      </c>
      <c r="B422" s="36" t="s">
        <v>143</v>
      </c>
      <c r="C422" s="36" t="s">
        <v>812</v>
      </c>
      <c r="D422" s="36" t="s">
        <v>813</v>
      </c>
      <c r="E422" s="36" t="s">
        <v>7</v>
      </c>
      <c r="F422" s="21">
        <v>21155.409999999902</v>
      </c>
      <c r="G422" s="21">
        <v>1717.0299999999399</v>
      </c>
      <c r="H422" s="21">
        <v>0</v>
      </c>
      <c r="I422" s="21">
        <v>0</v>
      </c>
    </row>
    <row r="423" spans="1:9" ht="78.75" x14ac:dyDescent="0.25">
      <c r="A423" s="36" t="s">
        <v>142</v>
      </c>
      <c r="B423" s="36" t="s">
        <v>143</v>
      </c>
      <c r="C423" s="36" t="s">
        <v>814</v>
      </c>
      <c r="D423" s="36" t="s">
        <v>815</v>
      </c>
      <c r="E423" s="36" t="s">
        <v>7</v>
      </c>
      <c r="F423" s="21">
        <v>0.180000000000064</v>
      </c>
      <c r="G423" s="21">
        <v>0.180000000000064</v>
      </c>
      <c r="H423" s="21">
        <v>0</v>
      </c>
      <c r="I423" s="21">
        <v>0</v>
      </c>
    </row>
    <row r="424" spans="1:9" ht="78.75" x14ac:dyDescent="0.25">
      <c r="A424" s="36" t="s">
        <v>142</v>
      </c>
      <c r="B424" s="36" t="s">
        <v>143</v>
      </c>
      <c r="C424" s="36" t="s">
        <v>816</v>
      </c>
      <c r="D424" s="36" t="s">
        <v>817</v>
      </c>
      <c r="E424" s="36" t="s">
        <v>7</v>
      </c>
      <c r="F424" s="21">
        <v>11.72</v>
      </c>
      <c r="G424" s="21">
        <v>0</v>
      </c>
      <c r="H424" s="21">
        <v>0</v>
      </c>
      <c r="I424" s="21">
        <v>0</v>
      </c>
    </row>
    <row r="425" spans="1:9" ht="78.75" x14ac:dyDescent="0.25">
      <c r="A425" s="36" t="s">
        <v>142</v>
      </c>
      <c r="B425" s="36" t="s">
        <v>143</v>
      </c>
      <c r="C425" s="36" t="s">
        <v>818</v>
      </c>
      <c r="D425" s="36" t="s">
        <v>819</v>
      </c>
      <c r="E425" s="36" t="s">
        <v>7</v>
      </c>
      <c r="F425" s="21">
        <v>0</v>
      </c>
      <c r="G425" s="21">
        <v>0</v>
      </c>
      <c r="H425" s="21">
        <v>13977.100000000701</v>
      </c>
      <c r="I425" s="21">
        <v>0</v>
      </c>
    </row>
    <row r="426" spans="1:9" ht="94.5" x14ac:dyDescent="0.25">
      <c r="A426" s="36" t="s">
        <v>142</v>
      </c>
      <c r="B426" s="36" t="s">
        <v>143</v>
      </c>
      <c r="C426" s="36" t="s">
        <v>820</v>
      </c>
      <c r="D426" s="36" t="s">
        <v>821</v>
      </c>
      <c r="E426" s="36" t="s">
        <v>7</v>
      </c>
      <c r="F426" s="21">
        <v>118.27</v>
      </c>
      <c r="G426" s="21">
        <v>47.929999999999801</v>
      </c>
      <c r="H426" s="21">
        <v>55.580000000000901</v>
      </c>
      <c r="I426" s="21">
        <v>0</v>
      </c>
    </row>
    <row r="427" spans="1:9" ht="31.5" x14ac:dyDescent="0.25">
      <c r="A427" s="36" t="s">
        <v>142</v>
      </c>
      <c r="B427" s="36" t="s">
        <v>143</v>
      </c>
      <c r="C427" s="36" t="s">
        <v>822</v>
      </c>
      <c r="D427" s="36" t="s">
        <v>823</v>
      </c>
      <c r="E427" s="36" t="s">
        <v>7</v>
      </c>
      <c r="F427" s="21">
        <v>0</v>
      </c>
      <c r="G427" s="21">
        <v>0</v>
      </c>
      <c r="H427" s="21">
        <v>319.85999999997898</v>
      </c>
      <c r="I427" s="21">
        <v>319.85999999997898</v>
      </c>
    </row>
    <row r="428" spans="1:9" ht="47.25" x14ac:dyDescent="0.25">
      <c r="A428" s="36" t="s">
        <v>142</v>
      </c>
      <c r="B428" s="36" t="s">
        <v>143</v>
      </c>
      <c r="C428" s="36" t="s">
        <v>824</v>
      </c>
      <c r="D428" s="36" t="s">
        <v>825</v>
      </c>
      <c r="E428" s="36" t="s">
        <v>7</v>
      </c>
      <c r="F428" s="21">
        <v>0</v>
      </c>
      <c r="G428" s="21">
        <v>0</v>
      </c>
      <c r="H428" s="21">
        <v>41.68999999999</v>
      </c>
      <c r="I428" s="21">
        <v>27.789999999989998</v>
      </c>
    </row>
    <row r="429" spans="1:9" ht="78.75" x14ac:dyDescent="0.25">
      <c r="A429" s="36" t="s">
        <v>142</v>
      </c>
      <c r="B429" s="36" t="s">
        <v>143</v>
      </c>
      <c r="C429" s="36" t="s">
        <v>826</v>
      </c>
      <c r="D429" s="36" t="s">
        <v>827</v>
      </c>
      <c r="E429" s="36" t="s">
        <v>7</v>
      </c>
      <c r="F429" s="21">
        <v>422.05999999999898</v>
      </c>
      <c r="G429" s="21">
        <v>0</v>
      </c>
      <c r="H429" s="21">
        <v>0</v>
      </c>
      <c r="I429" s="21">
        <v>0</v>
      </c>
    </row>
    <row r="430" spans="1:9" ht="31.5" x14ac:dyDescent="0.25">
      <c r="A430" s="36" t="s">
        <v>142</v>
      </c>
      <c r="B430" s="36" t="s">
        <v>143</v>
      </c>
      <c r="C430" s="36" t="s">
        <v>828</v>
      </c>
      <c r="D430" s="36" t="s">
        <v>829</v>
      </c>
      <c r="E430" s="36" t="s">
        <v>7</v>
      </c>
      <c r="F430" s="21">
        <v>6743.6800000002204</v>
      </c>
      <c r="G430" s="21">
        <v>0</v>
      </c>
      <c r="H430" s="21">
        <v>12024.29</v>
      </c>
      <c r="I430" s="21">
        <v>0</v>
      </c>
    </row>
    <row r="431" spans="1:9" ht="31.5" x14ac:dyDescent="0.25">
      <c r="A431" s="36" t="s">
        <v>142</v>
      </c>
      <c r="B431" s="36" t="s">
        <v>143</v>
      </c>
      <c r="C431" s="36" t="s">
        <v>830</v>
      </c>
      <c r="D431" s="36" t="s">
        <v>831</v>
      </c>
      <c r="E431" s="36" t="s">
        <v>7</v>
      </c>
      <c r="F431" s="21">
        <v>85804.1200000018</v>
      </c>
      <c r="G431" s="21">
        <v>53498.080000001799</v>
      </c>
      <c r="H431" s="21">
        <v>231770.65</v>
      </c>
      <c r="I431" s="21">
        <v>200953.99</v>
      </c>
    </row>
    <row r="432" spans="1:9" ht="31.5" x14ac:dyDescent="0.25">
      <c r="A432" s="36" t="s">
        <v>142</v>
      </c>
      <c r="B432" s="36" t="s">
        <v>143</v>
      </c>
      <c r="C432" s="36" t="s">
        <v>832</v>
      </c>
      <c r="D432" s="36" t="s">
        <v>833</v>
      </c>
      <c r="E432" s="36" t="s">
        <v>7</v>
      </c>
      <c r="F432" s="21">
        <v>6212.49999999997</v>
      </c>
      <c r="G432" s="21">
        <v>0</v>
      </c>
      <c r="H432" s="21">
        <v>9412.5900000000092</v>
      </c>
      <c r="I432" s="21">
        <v>0</v>
      </c>
    </row>
    <row r="433" spans="1:9" ht="31.5" x14ac:dyDescent="0.25">
      <c r="A433" s="36" t="s">
        <v>142</v>
      </c>
      <c r="B433" s="36" t="s">
        <v>143</v>
      </c>
      <c r="C433" s="36" t="s">
        <v>834</v>
      </c>
      <c r="D433" s="36" t="s">
        <v>835</v>
      </c>
      <c r="E433" s="36" t="s">
        <v>7</v>
      </c>
      <c r="F433" s="21">
        <v>0</v>
      </c>
      <c r="G433" s="21">
        <v>0</v>
      </c>
      <c r="H433" s="21">
        <v>1160.46</v>
      </c>
      <c r="I433" s="21">
        <v>0</v>
      </c>
    </row>
    <row r="434" spans="1:9" ht="31.5" x14ac:dyDescent="0.25">
      <c r="A434" s="36" t="s">
        <v>142</v>
      </c>
      <c r="B434" s="36" t="s">
        <v>143</v>
      </c>
      <c r="C434" s="36" t="s">
        <v>836</v>
      </c>
      <c r="D434" s="36" t="s">
        <v>837</v>
      </c>
      <c r="E434" s="36" t="s">
        <v>7</v>
      </c>
      <c r="F434" s="21">
        <v>0</v>
      </c>
      <c r="G434" s="21">
        <v>0</v>
      </c>
      <c r="H434" s="21">
        <v>83.380000000000095</v>
      </c>
      <c r="I434" s="21">
        <v>13.9000000000001</v>
      </c>
    </row>
    <row r="435" spans="1:9" ht="31.5" x14ac:dyDescent="0.25">
      <c r="A435" s="36" t="s">
        <v>142</v>
      </c>
      <c r="B435" s="36" t="s">
        <v>143</v>
      </c>
      <c r="C435" s="36" t="s">
        <v>838</v>
      </c>
      <c r="D435" s="36" t="s">
        <v>839</v>
      </c>
      <c r="E435" s="36" t="s">
        <v>7</v>
      </c>
      <c r="F435" s="21">
        <v>84.240000000000293</v>
      </c>
      <c r="G435" s="21">
        <v>0</v>
      </c>
      <c r="H435" s="21">
        <v>0</v>
      </c>
      <c r="I435" s="21">
        <v>0</v>
      </c>
    </row>
    <row r="436" spans="1:9" ht="31.5" x14ac:dyDescent="0.25">
      <c r="A436" s="36" t="s">
        <v>142</v>
      </c>
      <c r="B436" s="36" t="s">
        <v>143</v>
      </c>
      <c r="C436" s="36" t="s">
        <v>840</v>
      </c>
      <c r="D436" s="36" t="s">
        <v>841</v>
      </c>
      <c r="E436" s="36" t="s">
        <v>7</v>
      </c>
      <c r="F436" s="21">
        <v>0</v>
      </c>
      <c r="G436" s="21">
        <v>0</v>
      </c>
      <c r="H436" s="21">
        <v>9187.9900000000507</v>
      </c>
      <c r="I436" s="21">
        <v>59.0400000000445</v>
      </c>
    </row>
    <row r="437" spans="1:9" ht="31.5" x14ac:dyDescent="0.25">
      <c r="A437" s="36" t="s">
        <v>142</v>
      </c>
      <c r="B437" s="36" t="s">
        <v>143</v>
      </c>
      <c r="C437" s="36" t="s">
        <v>842</v>
      </c>
      <c r="D437" s="36" t="s">
        <v>843</v>
      </c>
      <c r="E437" s="36" t="s">
        <v>7</v>
      </c>
      <c r="F437" s="21">
        <v>10382.5799999994</v>
      </c>
      <c r="G437" s="21">
        <v>0</v>
      </c>
      <c r="H437" s="21">
        <v>13229.2399999995</v>
      </c>
      <c r="I437" s="21">
        <v>0</v>
      </c>
    </row>
    <row r="438" spans="1:9" ht="31.5" x14ac:dyDescent="0.25">
      <c r="A438" s="36" t="s">
        <v>142</v>
      </c>
      <c r="B438" s="36" t="s">
        <v>143</v>
      </c>
      <c r="C438" s="36" t="s">
        <v>844</v>
      </c>
      <c r="D438" s="36" t="s">
        <v>845</v>
      </c>
      <c r="E438" s="36" t="s">
        <v>7</v>
      </c>
      <c r="F438" s="21">
        <v>2582.4299999999998</v>
      </c>
      <c r="G438" s="21">
        <v>0</v>
      </c>
      <c r="H438" s="21">
        <v>4203.4400000000296</v>
      </c>
      <c r="I438" s="21">
        <v>0</v>
      </c>
    </row>
    <row r="439" spans="1:9" ht="31.5" x14ac:dyDescent="0.25">
      <c r="A439" s="36" t="s">
        <v>142</v>
      </c>
      <c r="B439" s="36" t="s">
        <v>143</v>
      </c>
      <c r="C439" s="36" t="s">
        <v>846</v>
      </c>
      <c r="D439" s="36" t="s">
        <v>847</v>
      </c>
      <c r="E439" s="36" t="s">
        <v>7</v>
      </c>
      <c r="F439" s="21">
        <v>5665.1400000000303</v>
      </c>
      <c r="G439" s="21">
        <v>0</v>
      </c>
      <c r="H439" s="21">
        <v>10315.200000000101</v>
      </c>
      <c r="I439" s="21">
        <v>0</v>
      </c>
    </row>
    <row r="440" spans="1:9" ht="31.5" x14ac:dyDescent="0.25">
      <c r="A440" s="36" t="s">
        <v>142</v>
      </c>
      <c r="B440" s="36" t="s">
        <v>143</v>
      </c>
      <c r="C440" s="36" t="s">
        <v>848</v>
      </c>
      <c r="D440" s="36" t="s">
        <v>849</v>
      </c>
      <c r="E440" s="36" t="s">
        <v>7</v>
      </c>
      <c r="F440" s="21">
        <v>24281.759999999798</v>
      </c>
      <c r="G440" s="21">
        <v>13309.4999999998</v>
      </c>
      <c r="H440" s="21">
        <v>33531.559999999801</v>
      </c>
      <c r="I440" s="21">
        <v>19451.309999999801</v>
      </c>
    </row>
    <row r="441" spans="1:9" ht="31.5" x14ac:dyDescent="0.25">
      <c r="A441" s="36" t="s">
        <v>142</v>
      </c>
      <c r="B441" s="36" t="s">
        <v>143</v>
      </c>
      <c r="C441" s="36" t="s">
        <v>850</v>
      </c>
      <c r="D441" s="36" t="s">
        <v>851</v>
      </c>
      <c r="E441" s="36" t="s">
        <v>7</v>
      </c>
      <c r="F441" s="21">
        <v>2432.5900000000402</v>
      </c>
      <c r="G441" s="21">
        <v>0</v>
      </c>
      <c r="H441" s="21">
        <v>0</v>
      </c>
      <c r="I441" s="21">
        <v>0</v>
      </c>
    </row>
    <row r="442" spans="1:9" ht="31.5" x14ac:dyDescent="0.25">
      <c r="A442" s="36" t="s">
        <v>142</v>
      </c>
      <c r="B442" s="36" t="s">
        <v>143</v>
      </c>
      <c r="C442" s="36" t="s">
        <v>852</v>
      </c>
      <c r="D442" s="36" t="s">
        <v>853</v>
      </c>
      <c r="E442" s="36" t="s">
        <v>7</v>
      </c>
      <c r="F442" s="21">
        <v>11389.66</v>
      </c>
      <c r="G442" s="21">
        <v>0</v>
      </c>
      <c r="H442" s="21">
        <v>21337.179999999898</v>
      </c>
      <c r="I442" s="21">
        <v>5316.6899999999396</v>
      </c>
    </row>
    <row r="443" spans="1:9" ht="31.5" x14ac:dyDescent="0.25">
      <c r="A443" s="36" t="s">
        <v>142</v>
      </c>
      <c r="B443" s="36" t="s">
        <v>143</v>
      </c>
      <c r="C443" s="36" t="s">
        <v>854</v>
      </c>
      <c r="D443" s="36" t="s">
        <v>855</v>
      </c>
      <c r="E443" s="36" t="s">
        <v>7</v>
      </c>
      <c r="F443" s="21">
        <v>35.170000000174603</v>
      </c>
      <c r="G443" s="21">
        <v>0</v>
      </c>
      <c r="H443" s="21">
        <v>0</v>
      </c>
      <c r="I443" s="21">
        <v>0</v>
      </c>
    </row>
    <row r="444" spans="1:9" ht="31.5" x14ac:dyDescent="0.25">
      <c r="A444" s="36" t="s">
        <v>142</v>
      </c>
      <c r="B444" s="36" t="s">
        <v>143</v>
      </c>
      <c r="C444" s="36" t="s">
        <v>856</v>
      </c>
      <c r="D444" s="36" t="s">
        <v>857</v>
      </c>
      <c r="E444" s="36" t="s">
        <v>7</v>
      </c>
      <c r="F444" s="21">
        <v>10.999999999795101</v>
      </c>
      <c r="G444" s="21">
        <v>0</v>
      </c>
      <c r="H444" s="21">
        <v>40.8599999998114</v>
      </c>
      <c r="I444" s="21">
        <v>40.8599999998114</v>
      </c>
    </row>
    <row r="445" spans="1:9" ht="31.5" x14ac:dyDescent="0.25">
      <c r="A445" s="36" t="s">
        <v>142</v>
      </c>
      <c r="B445" s="36" t="s">
        <v>143</v>
      </c>
      <c r="C445" s="36" t="s">
        <v>858</v>
      </c>
      <c r="D445" s="36" t="s">
        <v>859</v>
      </c>
      <c r="E445" s="36" t="s">
        <v>7</v>
      </c>
      <c r="F445" s="21">
        <v>21.609999999932501</v>
      </c>
      <c r="G445" s="21">
        <v>0</v>
      </c>
      <c r="H445" s="21">
        <v>54.9799999999045</v>
      </c>
      <c r="I445" s="21">
        <v>0</v>
      </c>
    </row>
    <row r="446" spans="1:9" ht="31.5" x14ac:dyDescent="0.25">
      <c r="A446" s="36" t="s">
        <v>142</v>
      </c>
      <c r="B446" s="36" t="s">
        <v>143</v>
      </c>
      <c r="C446" s="36" t="s">
        <v>860</v>
      </c>
      <c r="D446" s="36" t="s">
        <v>861</v>
      </c>
      <c r="E446" s="36" t="s">
        <v>7</v>
      </c>
      <c r="F446" s="21">
        <v>281.699999999836</v>
      </c>
      <c r="G446" s="21">
        <v>269.97999999983602</v>
      </c>
      <c r="H446" s="21">
        <v>0</v>
      </c>
      <c r="I446" s="21">
        <v>0</v>
      </c>
    </row>
    <row r="447" spans="1:9" ht="31.5" x14ac:dyDescent="0.25">
      <c r="A447" s="36" t="s">
        <v>142</v>
      </c>
      <c r="B447" s="36" t="s">
        <v>143</v>
      </c>
      <c r="C447" s="36" t="s">
        <v>862</v>
      </c>
      <c r="D447" s="36" t="s">
        <v>863</v>
      </c>
      <c r="E447" s="36" t="s">
        <v>7</v>
      </c>
      <c r="F447" s="21">
        <v>23230.449999999801</v>
      </c>
      <c r="G447" s="21">
        <v>10889.289999999801</v>
      </c>
      <c r="H447" s="21">
        <v>19230.419999999202</v>
      </c>
      <c r="I447" s="21">
        <v>0</v>
      </c>
    </row>
    <row r="448" spans="1:9" ht="31.5" x14ac:dyDescent="0.25">
      <c r="A448" s="36" t="s">
        <v>142</v>
      </c>
      <c r="B448" s="36" t="s">
        <v>143</v>
      </c>
      <c r="C448" s="36" t="s">
        <v>864</v>
      </c>
      <c r="D448" s="36" t="s">
        <v>865</v>
      </c>
      <c r="E448" s="36" t="s">
        <v>7</v>
      </c>
      <c r="F448" s="21">
        <v>4843.7999999999402</v>
      </c>
      <c r="G448" s="21">
        <v>0</v>
      </c>
      <c r="H448" s="21">
        <v>0</v>
      </c>
      <c r="I448" s="21">
        <v>0</v>
      </c>
    </row>
    <row r="449" spans="1:9" ht="31.5" x14ac:dyDescent="0.25">
      <c r="A449" s="36" t="s">
        <v>142</v>
      </c>
      <c r="B449" s="36" t="s">
        <v>143</v>
      </c>
      <c r="C449" s="36" t="s">
        <v>866</v>
      </c>
      <c r="D449" s="36" t="s">
        <v>867</v>
      </c>
      <c r="E449" s="36" t="s">
        <v>7</v>
      </c>
      <c r="F449" s="21">
        <v>6773.91000000033</v>
      </c>
      <c r="G449" s="21">
        <v>0</v>
      </c>
      <c r="H449" s="21">
        <v>19237.850000000199</v>
      </c>
      <c r="I449" s="21">
        <v>8819.5000000002292</v>
      </c>
    </row>
    <row r="450" spans="1:9" ht="31.5" x14ac:dyDescent="0.25">
      <c r="A450" s="36" t="s">
        <v>142</v>
      </c>
      <c r="B450" s="36" t="s">
        <v>143</v>
      </c>
      <c r="C450" s="36" t="s">
        <v>868</v>
      </c>
      <c r="D450" s="36" t="s">
        <v>869</v>
      </c>
      <c r="E450" s="36" t="s">
        <v>7</v>
      </c>
      <c r="F450" s="21">
        <v>8424.0000000006694</v>
      </c>
      <c r="G450" s="21">
        <v>0</v>
      </c>
      <c r="H450" s="21">
        <v>11424.0800000003</v>
      </c>
      <c r="I450" s="21">
        <v>0</v>
      </c>
    </row>
    <row r="451" spans="1:9" ht="31.5" x14ac:dyDescent="0.25">
      <c r="A451" s="36" t="s">
        <v>142</v>
      </c>
      <c r="B451" s="36" t="s">
        <v>143</v>
      </c>
      <c r="C451" s="36" t="s">
        <v>870</v>
      </c>
      <c r="D451" s="36" t="s">
        <v>871</v>
      </c>
      <c r="E451" s="36" t="s">
        <v>7</v>
      </c>
      <c r="F451" s="21">
        <v>0</v>
      </c>
      <c r="G451" s="21">
        <v>0</v>
      </c>
      <c r="H451" s="21">
        <v>3792.48000000002</v>
      </c>
      <c r="I451" s="21">
        <v>0</v>
      </c>
    </row>
    <row r="452" spans="1:9" ht="31.5" x14ac:dyDescent="0.25">
      <c r="A452" s="36" t="s">
        <v>142</v>
      </c>
      <c r="B452" s="36" t="s">
        <v>143</v>
      </c>
      <c r="C452" s="36" t="s">
        <v>872</v>
      </c>
      <c r="D452" s="36" t="s">
        <v>873</v>
      </c>
      <c r="E452" s="36" t="s">
        <v>7</v>
      </c>
      <c r="F452" s="21">
        <v>14741.9999999998</v>
      </c>
      <c r="G452" s="21">
        <v>0</v>
      </c>
      <c r="H452" s="21">
        <v>20114.639999999901</v>
      </c>
      <c r="I452" s="21">
        <v>0</v>
      </c>
    </row>
    <row r="453" spans="1:9" ht="31.5" x14ac:dyDescent="0.25">
      <c r="A453" s="36" t="s">
        <v>142</v>
      </c>
      <c r="B453" s="36" t="s">
        <v>143</v>
      </c>
      <c r="C453" s="36" t="s">
        <v>874</v>
      </c>
      <c r="D453" s="36" t="s">
        <v>875</v>
      </c>
      <c r="E453" s="36" t="s">
        <v>7</v>
      </c>
      <c r="F453" s="21">
        <v>0</v>
      </c>
      <c r="G453" s="21">
        <v>0</v>
      </c>
      <c r="H453" s="21">
        <v>5023.9699999999402</v>
      </c>
      <c r="I453" s="21">
        <v>0</v>
      </c>
    </row>
    <row r="454" spans="1:9" ht="31.5" x14ac:dyDescent="0.25">
      <c r="A454" s="36" t="s">
        <v>142</v>
      </c>
      <c r="B454" s="36" t="s">
        <v>143</v>
      </c>
      <c r="C454" s="36" t="s">
        <v>876</v>
      </c>
      <c r="D454" s="36" t="s">
        <v>877</v>
      </c>
      <c r="E454" s="36" t="s">
        <v>7</v>
      </c>
      <c r="F454" s="21">
        <v>4562.5500000001803</v>
      </c>
      <c r="G454" s="21">
        <v>0</v>
      </c>
      <c r="H454" s="21">
        <v>16091.7300000001</v>
      </c>
      <c r="I454" s="21">
        <v>10237.8500000001</v>
      </c>
    </row>
    <row r="455" spans="1:9" ht="31.5" x14ac:dyDescent="0.25">
      <c r="A455" s="36" t="s">
        <v>142</v>
      </c>
      <c r="B455" s="36" t="s">
        <v>143</v>
      </c>
      <c r="C455" s="36" t="s">
        <v>878</v>
      </c>
      <c r="D455" s="36" t="s">
        <v>879</v>
      </c>
      <c r="E455" s="36" t="s">
        <v>7</v>
      </c>
      <c r="F455" s="21">
        <v>209.169999999634</v>
      </c>
      <c r="G455" s="21">
        <v>209.169999999634</v>
      </c>
      <c r="H455" s="21">
        <v>0</v>
      </c>
      <c r="I455" s="21">
        <v>0</v>
      </c>
    </row>
    <row r="456" spans="1:9" ht="31.5" x14ac:dyDescent="0.25">
      <c r="A456" s="36" t="s">
        <v>142</v>
      </c>
      <c r="B456" s="36" t="s">
        <v>143</v>
      </c>
      <c r="C456" s="36" t="s">
        <v>880</v>
      </c>
      <c r="D456" s="36" t="s">
        <v>881</v>
      </c>
      <c r="E456" s="36" t="s">
        <v>7</v>
      </c>
      <c r="F456" s="21">
        <v>14217.800000000099</v>
      </c>
      <c r="G456" s="21">
        <v>107.600000000089</v>
      </c>
      <c r="H456" s="21">
        <v>36438.440000000803</v>
      </c>
      <c r="I456" s="21">
        <v>20888.280000000799</v>
      </c>
    </row>
    <row r="457" spans="1:9" ht="31.5" x14ac:dyDescent="0.25">
      <c r="A457" s="36" t="s">
        <v>142</v>
      </c>
      <c r="B457" s="36" t="s">
        <v>143</v>
      </c>
      <c r="C457" s="36" t="s">
        <v>882</v>
      </c>
      <c r="D457" s="36" t="s">
        <v>883</v>
      </c>
      <c r="E457" s="36" t="s">
        <v>7</v>
      </c>
      <c r="F457" s="21">
        <v>10000.4700000005</v>
      </c>
      <c r="G457" s="21">
        <v>0</v>
      </c>
      <c r="H457" s="21">
        <v>19343.590000001001</v>
      </c>
      <c r="I457" s="21">
        <v>0</v>
      </c>
    </row>
    <row r="458" spans="1:9" ht="31.5" x14ac:dyDescent="0.25">
      <c r="A458" s="36" t="s">
        <v>142</v>
      </c>
      <c r="B458" s="36" t="s">
        <v>143</v>
      </c>
      <c r="C458" s="36" t="s">
        <v>884</v>
      </c>
      <c r="D458" s="36" t="s">
        <v>885</v>
      </c>
      <c r="E458" s="36" t="s">
        <v>7</v>
      </c>
      <c r="F458" s="21">
        <v>32.780000000582099</v>
      </c>
      <c r="G458" s="21">
        <v>0</v>
      </c>
      <c r="H458" s="21">
        <v>0</v>
      </c>
      <c r="I458" s="21">
        <v>0</v>
      </c>
    </row>
    <row r="459" spans="1:9" ht="31.5" x14ac:dyDescent="0.25">
      <c r="A459" s="36" t="s">
        <v>142</v>
      </c>
      <c r="B459" s="36" t="s">
        <v>143</v>
      </c>
      <c r="C459" s="36" t="s">
        <v>886</v>
      </c>
      <c r="D459" s="36" t="s">
        <v>887</v>
      </c>
      <c r="E459" s="36" t="s">
        <v>7</v>
      </c>
      <c r="F459" s="21">
        <v>8192.3400000001002</v>
      </c>
      <c r="G459" s="21">
        <v>0</v>
      </c>
      <c r="H459" s="21">
        <v>0</v>
      </c>
      <c r="I459" s="21">
        <v>0</v>
      </c>
    </row>
    <row r="460" spans="1:9" ht="31.5" x14ac:dyDescent="0.25">
      <c r="A460" s="36" t="s">
        <v>142</v>
      </c>
      <c r="B460" s="36" t="s">
        <v>143</v>
      </c>
      <c r="C460" s="36" t="s">
        <v>888</v>
      </c>
      <c r="D460" s="36" t="s">
        <v>889</v>
      </c>
      <c r="E460" s="36" t="s">
        <v>7</v>
      </c>
      <c r="F460" s="21">
        <v>30178.979999999701</v>
      </c>
      <c r="G460" s="21">
        <v>15605.459999999701</v>
      </c>
      <c r="H460" s="21">
        <v>40616.099999999802</v>
      </c>
      <c r="I460" s="21">
        <v>20037.279999999799</v>
      </c>
    </row>
    <row r="461" spans="1:9" ht="31.5" x14ac:dyDescent="0.25">
      <c r="A461" s="36" t="s">
        <v>142</v>
      </c>
      <c r="B461" s="36" t="s">
        <v>143</v>
      </c>
      <c r="C461" s="36" t="s">
        <v>890</v>
      </c>
      <c r="D461" s="36" t="s">
        <v>891</v>
      </c>
      <c r="E461" s="36" t="s">
        <v>7</v>
      </c>
      <c r="F461" s="21">
        <v>1000.1000000007</v>
      </c>
      <c r="G461" s="21">
        <v>0</v>
      </c>
      <c r="H461" s="21">
        <v>0</v>
      </c>
      <c r="I461" s="21">
        <v>0</v>
      </c>
    </row>
    <row r="462" spans="1:9" ht="31.5" x14ac:dyDescent="0.25">
      <c r="A462" s="36" t="s">
        <v>142</v>
      </c>
      <c r="B462" s="36" t="s">
        <v>143</v>
      </c>
      <c r="C462" s="36" t="s">
        <v>892</v>
      </c>
      <c r="D462" s="36" t="s">
        <v>893</v>
      </c>
      <c r="E462" s="36" t="s">
        <v>7</v>
      </c>
      <c r="F462" s="21">
        <v>17044.019999999498</v>
      </c>
      <c r="G462" s="21">
        <v>7714.4399999994803</v>
      </c>
      <c r="H462" s="21">
        <v>11918.8799999988</v>
      </c>
      <c r="I462" s="21">
        <v>0</v>
      </c>
    </row>
    <row r="463" spans="1:9" ht="31.5" x14ac:dyDescent="0.25">
      <c r="A463" s="36" t="s">
        <v>142</v>
      </c>
      <c r="B463" s="36" t="s">
        <v>143</v>
      </c>
      <c r="C463" s="36" t="s">
        <v>894</v>
      </c>
      <c r="D463" s="36" t="s">
        <v>895</v>
      </c>
      <c r="E463" s="36" t="s">
        <v>7</v>
      </c>
      <c r="F463" s="21">
        <v>19806.02</v>
      </c>
      <c r="G463" s="21">
        <v>7843.9399999999496</v>
      </c>
      <c r="H463" s="21">
        <v>30059.089999999</v>
      </c>
      <c r="I463" s="21">
        <v>17190.879999999001</v>
      </c>
    </row>
    <row r="464" spans="1:9" ht="31.5" x14ac:dyDescent="0.25">
      <c r="A464" s="36" t="s">
        <v>142</v>
      </c>
      <c r="B464" s="36" t="s">
        <v>143</v>
      </c>
      <c r="C464" s="36" t="s">
        <v>896</v>
      </c>
      <c r="D464" s="36" t="s">
        <v>897</v>
      </c>
      <c r="E464" s="36" t="s">
        <v>7</v>
      </c>
      <c r="F464" s="21">
        <v>10530.0000000002</v>
      </c>
      <c r="G464" s="21">
        <v>0</v>
      </c>
      <c r="H464" s="21">
        <v>16375.379999999899</v>
      </c>
      <c r="I464" s="21">
        <v>0</v>
      </c>
    </row>
    <row r="465" spans="1:9" ht="31.5" x14ac:dyDescent="0.25">
      <c r="A465" s="36" t="s">
        <v>142</v>
      </c>
      <c r="B465" s="36" t="s">
        <v>143</v>
      </c>
      <c r="C465" s="36" t="s">
        <v>898</v>
      </c>
      <c r="D465" s="36" t="s">
        <v>899</v>
      </c>
      <c r="E465" s="36" t="s">
        <v>7</v>
      </c>
      <c r="F465" s="21">
        <v>8634.5600000001905</v>
      </c>
      <c r="G465" s="21">
        <v>0</v>
      </c>
      <c r="H465" s="21">
        <v>0</v>
      </c>
      <c r="I465" s="21">
        <v>0</v>
      </c>
    </row>
    <row r="466" spans="1:9" ht="31.5" x14ac:dyDescent="0.25">
      <c r="A466" s="36" t="s">
        <v>142</v>
      </c>
      <c r="B466" s="36" t="s">
        <v>143</v>
      </c>
      <c r="C466" s="36" t="s">
        <v>900</v>
      </c>
      <c r="D466" s="36" t="s">
        <v>901</v>
      </c>
      <c r="E466" s="36" t="s">
        <v>7</v>
      </c>
      <c r="F466" s="21">
        <v>35810.780000000203</v>
      </c>
      <c r="G466" s="21">
        <v>22395.560000000201</v>
      </c>
      <c r="H466" s="21">
        <v>74333.770000000906</v>
      </c>
      <c r="I466" s="21">
        <v>57571.570000000902</v>
      </c>
    </row>
    <row r="467" spans="1:9" ht="31.5" x14ac:dyDescent="0.25">
      <c r="A467" s="36" t="s">
        <v>142</v>
      </c>
      <c r="B467" s="36" t="s">
        <v>143</v>
      </c>
      <c r="C467" s="36" t="s">
        <v>902</v>
      </c>
      <c r="D467" s="36" t="s">
        <v>903</v>
      </c>
      <c r="E467" s="36" t="s">
        <v>7</v>
      </c>
      <c r="F467" s="21">
        <v>11898.8999999999</v>
      </c>
      <c r="G467" s="21">
        <v>0</v>
      </c>
      <c r="H467" s="21">
        <v>18873.939999999398</v>
      </c>
      <c r="I467" s="21">
        <v>4999.9999999994398</v>
      </c>
    </row>
    <row r="468" spans="1:9" ht="31.5" x14ac:dyDescent="0.25">
      <c r="A468" s="36" t="s">
        <v>142</v>
      </c>
      <c r="B468" s="36" t="s">
        <v>143</v>
      </c>
      <c r="C468" s="36" t="s">
        <v>904</v>
      </c>
      <c r="D468" s="36" t="s">
        <v>905</v>
      </c>
      <c r="E468" s="36" t="s">
        <v>7</v>
      </c>
      <c r="F468" s="21">
        <v>4043.51999999994</v>
      </c>
      <c r="G468" s="21">
        <v>0</v>
      </c>
      <c r="H468" s="21">
        <v>0</v>
      </c>
      <c r="I468" s="21">
        <v>0</v>
      </c>
    </row>
    <row r="469" spans="1:9" ht="31.5" x14ac:dyDescent="0.25">
      <c r="A469" s="36" t="s">
        <v>142</v>
      </c>
      <c r="B469" s="36" t="s">
        <v>143</v>
      </c>
      <c r="C469" s="36" t="s">
        <v>906</v>
      </c>
      <c r="D469" s="36" t="s">
        <v>907</v>
      </c>
      <c r="E469" s="36" t="s">
        <v>7</v>
      </c>
      <c r="F469" s="21">
        <v>8929.4399999996494</v>
      </c>
      <c r="G469" s="21">
        <v>0</v>
      </c>
      <c r="H469" s="21">
        <v>9.9999999627470998E-2</v>
      </c>
      <c r="I469" s="21">
        <v>0</v>
      </c>
    </row>
    <row r="470" spans="1:9" ht="31.5" x14ac:dyDescent="0.25">
      <c r="A470" s="36" t="s">
        <v>142</v>
      </c>
      <c r="B470" s="36" t="s">
        <v>143</v>
      </c>
      <c r="C470" s="36" t="s">
        <v>908</v>
      </c>
      <c r="D470" s="36" t="s">
        <v>909</v>
      </c>
      <c r="E470" s="36" t="s">
        <v>7</v>
      </c>
      <c r="F470" s="21">
        <v>7554.5400000003301</v>
      </c>
      <c r="G470" s="21">
        <v>0</v>
      </c>
      <c r="H470" s="21">
        <v>11088.8399999995</v>
      </c>
      <c r="I470" s="21">
        <v>0</v>
      </c>
    </row>
    <row r="471" spans="1:9" ht="31.5" x14ac:dyDescent="0.25">
      <c r="A471" s="36" t="s">
        <v>142</v>
      </c>
      <c r="B471" s="36" t="s">
        <v>143</v>
      </c>
      <c r="C471" s="36" t="s">
        <v>910</v>
      </c>
      <c r="D471" s="36" t="s">
        <v>911</v>
      </c>
      <c r="E471" s="36" t="s">
        <v>7</v>
      </c>
      <c r="F471" s="21">
        <v>7055.1000000001504</v>
      </c>
      <c r="G471" s="21">
        <v>0</v>
      </c>
      <c r="H471" s="21">
        <v>13.9800000003073</v>
      </c>
      <c r="I471" s="21">
        <v>8.0000000307336394E-2</v>
      </c>
    </row>
    <row r="472" spans="1:9" ht="31.5" x14ac:dyDescent="0.25">
      <c r="A472" s="36" t="s">
        <v>142</v>
      </c>
      <c r="B472" s="36" t="s">
        <v>143</v>
      </c>
      <c r="C472" s="36" t="s">
        <v>912</v>
      </c>
      <c r="D472" s="36" t="s">
        <v>913</v>
      </c>
      <c r="E472" s="36" t="s">
        <v>7</v>
      </c>
      <c r="F472" s="21">
        <v>0.80000000005747995</v>
      </c>
      <c r="G472" s="21">
        <v>0</v>
      </c>
      <c r="H472" s="21">
        <v>0</v>
      </c>
      <c r="I472" s="21">
        <v>0</v>
      </c>
    </row>
    <row r="473" spans="1:9" ht="31.5" x14ac:dyDescent="0.25">
      <c r="A473" s="36" t="s">
        <v>142</v>
      </c>
      <c r="B473" s="36" t="s">
        <v>143</v>
      </c>
      <c r="C473" s="36" t="s">
        <v>914</v>
      </c>
      <c r="D473" s="36" t="s">
        <v>915</v>
      </c>
      <c r="E473" s="36" t="s">
        <v>7</v>
      </c>
      <c r="F473" s="21">
        <v>6654.9599999995899</v>
      </c>
      <c r="G473" s="21">
        <v>0</v>
      </c>
      <c r="H473" s="21">
        <v>9928.3799999993207</v>
      </c>
      <c r="I473" s="21">
        <v>0</v>
      </c>
    </row>
    <row r="474" spans="1:9" ht="31.5" x14ac:dyDescent="0.25">
      <c r="A474" s="36" t="s">
        <v>142</v>
      </c>
      <c r="B474" s="36" t="s">
        <v>143</v>
      </c>
      <c r="C474" s="36" t="s">
        <v>916</v>
      </c>
      <c r="D474" s="36" t="s">
        <v>917</v>
      </c>
      <c r="E474" s="36" t="s">
        <v>7</v>
      </c>
      <c r="F474" s="21">
        <v>21902.4000000005</v>
      </c>
      <c r="G474" s="21">
        <v>11435.5800000005</v>
      </c>
      <c r="H474" s="21">
        <v>17845.300000000301</v>
      </c>
      <c r="I474" s="21">
        <v>0</v>
      </c>
    </row>
    <row r="475" spans="1:9" ht="31.5" x14ac:dyDescent="0.25">
      <c r="A475" s="36" t="s">
        <v>142</v>
      </c>
      <c r="B475" s="36" t="s">
        <v>143</v>
      </c>
      <c r="C475" s="36" t="s">
        <v>918</v>
      </c>
      <c r="D475" s="36" t="s">
        <v>919</v>
      </c>
      <c r="E475" s="36" t="s">
        <v>7</v>
      </c>
      <c r="F475" s="21">
        <v>0</v>
      </c>
      <c r="G475" s="21">
        <v>0</v>
      </c>
      <c r="H475" s="21">
        <v>11604.5999999999</v>
      </c>
      <c r="I475" s="21">
        <v>0</v>
      </c>
    </row>
    <row r="476" spans="1:9" ht="31.5" x14ac:dyDescent="0.25">
      <c r="A476" s="36" t="s">
        <v>142</v>
      </c>
      <c r="B476" s="36" t="s">
        <v>143</v>
      </c>
      <c r="C476" s="36" t="s">
        <v>920</v>
      </c>
      <c r="D476" s="36" t="s">
        <v>921</v>
      </c>
      <c r="E476" s="36" t="s">
        <v>7</v>
      </c>
      <c r="F476" s="21">
        <v>6212.6999999999098</v>
      </c>
      <c r="G476" s="21">
        <v>0</v>
      </c>
      <c r="H476" s="21">
        <v>6060.1799999999303</v>
      </c>
      <c r="I476" s="21">
        <v>0</v>
      </c>
    </row>
    <row r="477" spans="1:9" ht="31.5" x14ac:dyDescent="0.25">
      <c r="A477" s="36" t="s">
        <v>142</v>
      </c>
      <c r="B477" s="36" t="s">
        <v>143</v>
      </c>
      <c r="C477" s="36" t="s">
        <v>922</v>
      </c>
      <c r="D477" s="36" t="s">
        <v>923</v>
      </c>
      <c r="E477" s="36" t="s">
        <v>7</v>
      </c>
      <c r="F477" s="21">
        <v>4078.4300000008802</v>
      </c>
      <c r="G477" s="21">
        <v>0</v>
      </c>
      <c r="H477" s="21">
        <v>16009.860000000799</v>
      </c>
      <c r="I477" s="21">
        <v>9846.5300000008392</v>
      </c>
    </row>
    <row r="478" spans="1:9" ht="31.5" x14ac:dyDescent="0.25">
      <c r="A478" s="36" t="s">
        <v>142</v>
      </c>
      <c r="B478" s="36" t="s">
        <v>143</v>
      </c>
      <c r="C478" s="36" t="s">
        <v>924</v>
      </c>
      <c r="D478" s="36" t="s">
        <v>925</v>
      </c>
      <c r="E478" s="36" t="s">
        <v>7</v>
      </c>
      <c r="F478" s="21">
        <v>11013.6699999996</v>
      </c>
      <c r="G478" s="21">
        <v>5032.6299999995999</v>
      </c>
      <c r="H478" s="21">
        <v>6395.4199999996099</v>
      </c>
      <c r="I478" s="21">
        <v>0</v>
      </c>
    </row>
    <row r="479" spans="1:9" ht="31.5" x14ac:dyDescent="0.25">
      <c r="A479" s="36" t="s">
        <v>142</v>
      </c>
      <c r="B479" s="36" t="s">
        <v>143</v>
      </c>
      <c r="C479" s="36" t="s">
        <v>926</v>
      </c>
      <c r="D479" s="36" t="s">
        <v>927</v>
      </c>
      <c r="E479" s="36" t="s">
        <v>7</v>
      </c>
      <c r="F479" s="21">
        <v>31308.080000000002</v>
      </c>
      <c r="G479" s="21">
        <v>16734.560000000001</v>
      </c>
      <c r="H479" s="21">
        <v>19945.7599999999</v>
      </c>
      <c r="I479" s="21">
        <v>0</v>
      </c>
    </row>
    <row r="480" spans="1:9" ht="31.5" x14ac:dyDescent="0.25">
      <c r="A480" s="36" t="s">
        <v>142</v>
      </c>
      <c r="B480" s="36" t="s">
        <v>143</v>
      </c>
      <c r="C480" s="36" t="s">
        <v>928</v>
      </c>
      <c r="D480" s="36" t="s">
        <v>929</v>
      </c>
      <c r="E480" s="36" t="s">
        <v>7</v>
      </c>
      <c r="F480" s="21">
        <v>1576.04</v>
      </c>
      <c r="G480" s="21">
        <v>965.29999999999905</v>
      </c>
      <c r="H480" s="21">
        <v>810.57999999999402</v>
      </c>
      <c r="I480" s="21">
        <v>0</v>
      </c>
    </row>
    <row r="481" spans="1:9" ht="31.5" x14ac:dyDescent="0.25">
      <c r="A481" s="36" t="s">
        <v>142</v>
      </c>
      <c r="B481" s="36" t="s">
        <v>143</v>
      </c>
      <c r="C481" s="36" t="s">
        <v>930</v>
      </c>
      <c r="D481" s="36" t="s">
        <v>931</v>
      </c>
      <c r="E481" s="36" t="s">
        <v>7</v>
      </c>
      <c r="F481" s="21">
        <v>7115.91</v>
      </c>
      <c r="G481" s="21">
        <v>3956.91</v>
      </c>
      <c r="H481" s="21">
        <v>13030.91</v>
      </c>
      <c r="I481" s="21">
        <v>5939.20999999996</v>
      </c>
    </row>
    <row r="482" spans="1:9" ht="31.5" x14ac:dyDescent="0.25">
      <c r="A482" s="36" t="s">
        <v>142</v>
      </c>
      <c r="B482" s="36" t="s">
        <v>143</v>
      </c>
      <c r="C482" s="36" t="s">
        <v>932</v>
      </c>
      <c r="D482" s="36" t="s">
        <v>933</v>
      </c>
      <c r="E482" s="36" t="s">
        <v>7</v>
      </c>
      <c r="F482" s="21">
        <v>47988.499999999898</v>
      </c>
      <c r="G482" s="21">
        <v>30635.059999999899</v>
      </c>
      <c r="H482" s="21">
        <v>32695.910000000102</v>
      </c>
      <c r="I482" s="21">
        <v>12607.0600000001</v>
      </c>
    </row>
    <row r="483" spans="1:9" ht="31.5" x14ac:dyDescent="0.25">
      <c r="A483" s="36" t="s">
        <v>142</v>
      </c>
      <c r="B483" s="36" t="s">
        <v>143</v>
      </c>
      <c r="C483" s="36" t="s">
        <v>934</v>
      </c>
      <c r="D483" s="36" t="s">
        <v>935</v>
      </c>
      <c r="E483" s="36" t="s">
        <v>7</v>
      </c>
      <c r="F483" s="21">
        <v>10109.5000000001</v>
      </c>
      <c r="G483" s="21">
        <v>0</v>
      </c>
      <c r="H483" s="21">
        <v>31481.480000000302</v>
      </c>
      <c r="I483" s="21">
        <v>16008.6800000003</v>
      </c>
    </row>
    <row r="484" spans="1:9" ht="31.5" x14ac:dyDescent="0.25">
      <c r="A484" s="36" t="s">
        <v>142</v>
      </c>
      <c r="B484" s="36" t="s">
        <v>143</v>
      </c>
      <c r="C484" s="36" t="s">
        <v>936</v>
      </c>
      <c r="D484" s="36" t="s">
        <v>937</v>
      </c>
      <c r="E484" s="36" t="s">
        <v>7</v>
      </c>
      <c r="F484" s="21">
        <v>10588.1599999999</v>
      </c>
      <c r="G484" s="21">
        <v>0</v>
      </c>
      <c r="H484" s="21">
        <v>0</v>
      </c>
      <c r="I484" s="21">
        <v>0</v>
      </c>
    </row>
    <row r="485" spans="1:9" ht="31.5" x14ac:dyDescent="0.25">
      <c r="A485" s="36" t="s">
        <v>142</v>
      </c>
      <c r="B485" s="36" t="s">
        <v>143</v>
      </c>
      <c r="C485" s="36" t="s">
        <v>938</v>
      </c>
      <c r="D485" s="36" t="s">
        <v>939</v>
      </c>
      <c r="E485" s="36" t="s">
        <v>7</v>
      </c>
      <c r="F485" s="21">
        <v>21671.1199999989</v>
      </c>
      <c r="G485" s="21">
        <v>674.29999999888196</v>
      </c>
      <c r="H485" s="21">
        <v>26991.359999998898</v>
      </c>
      <c r="I485" s="21">
        <v>0</v>
      </c>
    </row>
    <row r="486" spans="1:9" ht="31.5" x14ac:dyDescent="0.25">
      <c r="A486" s="36" t="s">
        <v>142</v>
      </c>
      <c r="B486" s="36" t="s">
        <v>143</v>
      </c>
      <c r="C486" s="36" t="s">
        <v>940</v>
      </c>
      <c r="D486" s="36" t="s">
        <v>941</v>
      </c>
      <c r="E486" s="36" t="s">
        <v>7</v>
      </c>
      <c r="F486" s="21">
        <v>35875.229999999799</v>
      </c>
      <c r="G486" s="21">
        <v>20922.629999999801</v>
      </c>
      <c r="H486" s="21">
        <v>55355.269999999698</v>
      </c>
      <c r="I486" s="21">
        <v>36297.939999999697</v>
      </c>
    </row>
    <row r="487" spans="1:9" ht="31.5" x14ac:dyDescent="0.25">
      <c r="A487" s="36" t="s">
        <v>142</v>
      </c>
      <c r="B487" s="36" t="s">
        <v>143</v>
      </c>
      <c r="C487" s="36" t="s">
        <v>942</v>
      </c>
      <c r="D487" s="36" t="s">
        <v>943</v>
      </c>
      <c r="E487" s="36" t="s">
        <v>7</v>
      </c>
      <c r="F487" s="21">
        <v>14320.799999999799</v>
      </c>
      <c r="G487" s="21">
        <v>0</v>
      </c>
      <c r="H487" s="21">
        <v>0</v>
      </c>
      <c r="I487" s="21">
        <v>0</v>
      </c>
    </row>
    <row r="488" spans="1:9" ht="31.5" x14ac:dyDescent="0.25">
      <c r="A488" s="36" t="s">
        <v>142</v>
      </c>
      <c r="B488" s="36" t="s">
        <v>143</v>
      </c>
      <c r="C488" s="36" t="s">
        <v>944</v>
      </c>
      <c r="D488" s="36" t="s">
        <v>945</v>
      </c>
      <c r="E488" s="36" t="s">
        <v>7</v>
      </c>
      <c r="F488" s="21">
        <v>14362.9200000002</v>
      </c>
      <c r="G488" s="21">
        <v>0</v>
      </c>
      <c r="H488" s="21">
        <v>20398.310000000201</v>
      </c>
      <c r="I488" s="21">
        <v>0</v>
      </c>
    </row>
    <row r="489" spans="1:9" ht="31.5" x14ac:dyDescent="0.25">
      <c r="A489" s="36" t="s">
        <v>142</v>
      </c>
      <c r="B489" s="36" t="s">
        <v>143</v>
      </c>
      <c r="C489" s="36" t="s">
        <v>946</v>
      </c>
      <c r="D489" s="36" t="s">
        <v>947</v>
      </c>
      <c r="E489" s="36" t="s">
        <v>7</v>
      </c>
      <c r="F489" s="21">
        <v>2.9999999504980199E-2</v>
      </c>
      <c r="G489" s="21">
        <v>0</v>
      </c>
      <c r="H489" s="21">
        <v>0</v>
      </c>
      <c r="I489" s="21">
        <v>0</v>
      </c>
    </row>
    <row r="490" spans="1:9" ht="31.5" x14ac:dyDescent="0.25">
      <c r="A490" s="36" t="s">
        <v>142</v>
      </c>
      <c r="B490" s="36" t="s">
        <v>143</v>
      </c>
      <c r="C490" s="36" t="s">
        <v>948</v>
      </c>
      <c r="D490" s="36" t="s">
        <v>949</v>
      </c>
      <c r="E490" s="36" t="s">
        <v>7</v>
      </c>
      <c r="F490" s="21">
        <v>18090.540000000201</v>
      </c>
      <c r="G490" s="21">
        <v>0</v>
      </c>
      <c r="H490" s="21">
        <v>24679.119999999901</v>
      </c>
      <c r="I490" s="21">
        <v>0</v>
      </c>
    </row>
    <row r="491" spans="1:9" ht="31.5" x14ac:dyDescent="0.25">
      <c r="A491" s="36" t="s">
        <v>142</v>
      </c>
      <c r="B491" s="36" t="s">
        <v>143</v>
      </c>
      <c r="C491" s="36" t="s">
        <v>950</v>
      </c>
      <c r="D491" s="36" t="s">
        <v>951</v>
      </c>
      <c r="E491" s="36" t="s">
        <v>7</v>
      </c>
      <c r="F491" s="21">
        <v>34.800000000046602</v>
      </c>
      <c r="G491" s="21">
        <v>34.800000000046602</v>
      </c>
      <c r="H491" s="21">
        <v>0</v>
      </c>
      <c r="I491" s="21">
        <v>0</v>
      </c>
    </row>
    <row r="492" spans="1:9" ht="31.5" x14ac:dyDescent="0.25">
      <c r="A492" s="36" t="s">
        <v>142</v>
      </c>
      <c r="B492" s="36" t="s">
        <v>143</v>
      </c>
      <c r="C492" s="36" t="s">
        <v>952</v>
      </c>
      <c r="D492" s="36" t="s">
        <v>953</v>
      </c>
      <c r="E492" s="36" t="s">
        <v>7</v>
      </c>
      <c r="F492" s="21">
        <v>29781.229999999799</v>
      </c>
      <c r="G492" s="21">
        <v>17479.799999999799</v>
      </c>
      <c r="H492" s="21">
        <v>38553.059999999401</v>
      </c>
      <c r="I492" s="21">
        <v>17922.6599999994</v>
      </c>
    </row>
    <row r="493" spans="1:9" ht="31.5" x14ac:dyDescent="0.25">
      <c r="A493" s="36" t="s">
        <v>142</v>
      </c>
      <c r="B493" s="36" t="s">
        <v>143</v>
      </c>
      <c r="C493" s="36" t="s">
        <v>954</v>
      </c>
      <c r="D493" s="36" t="s">
        <v>955</v>
      </c>
      <c r="E493" s="36" t="s">
        <v>7</v>
      </c>
      <c r="F493" s="21">
        <v>9118.9799999996703</v>
      </c>
      <c r="G493" s="21">
        <v>0</v>
      </c>
      <c r="H493" s="21">
        <v>11914.059999999499</v>
      </c>
      <c r="I493" s="21">
        <v>0</v>
      </c>
    </row>
    <row r="494" spans="1:9" ht="31.5" x14ac:dyDescent="0.25">
      <c r="A494" s="36" t="s">
        <v>142</v>
      </c>
      <c r="B494" s="36" t="s">
        <v>143</v>
      </c>
      <c r="C494" s="36" t="s">
        <v>956</v>
      </c>
      <c r="D494" s="36" t="s">
        <v>957</v>
      </c>
      <c r="E494" s="36" t="s">
        <v>7</v>
      </c>
      <c r="F494" s="21">
        <v>0</v>
      </c>
      <c r="G494" s="21">
        <v>0</v>
      </c>
      <c r="H494" s="21">
        <v>69.480000000330605</v>
      </c>
      <c r="I494" s="21">
        <v>69.480000000330605</v>
      </c>
    </row>
    <row r="495" spans="1:9" ht="31.5" x14ac:dyDescent="0.25">
      <c r="A495" s="36" t="s">
        <v>142</v>
      </c>
      <c r="B495" s="36" t="s">
        <v>143</v>
      </c>
      <c r="C495" s="36" t="s">
        <v>958</v>
      </c>
      <c r="D495" s="36" t="s">
        <v>959</v>
      </c>
      <c r="E495" s="36" t="s">
        <v>7</v>
      </c>
      <c r="F495" s="21">
        <v>14639.389999999899</v>
      </c>
      <c r="G495" s="21">
        <v>1582.18999999988</v>
      </c>
      <c r="H495" s="21">
        <v>15292.279999999701</v>
      </c>
      <c r="I495" s="21">
        <v>0</v>
      </c>
    </row>
    <row r="496" spans="1:9" ht="31.5" x14ac:dyDescent="0.25">
      <c r="A496" s="36" t="s">
        <v>142</v>
      </c>
      <c r="B496" s="36" t="s">
        <v>143</v>
      </c>
      <c r="C496" s="36" t="s">
        <v>960</v>
      </c>
      <c r="D496" s="36" t="s">
        <v>961</v>
      </c>
      <c r="E496" s="36" t="s">
        <v>7</v>
      </c>
      <c r="F496" s="21">
        <v>56000.720000000598</v>
      </c>
      <c r="G496" s="21">
        <v>31887.020000000601</v>
      </c>
      <c r="H496" s="21">
        <v>79203.270000001605</v>
      </c>
      <c r="I496" s="21">
        <v>49237.610000001601</v>
      </c>
    </row>
    <row r="497" spans="1:9" ht="31.5" x14ac:dyDescent="0.25">
      <c r="A497" s="36" t="s">
        <v>142</v>
      </c>
      <c r="B497" s="36" t="s">
        <v>143</v>
      </c>
      <c r="C497" s="36" t="s">
        <v>962</v>
      </c>
      <c r="D497" s="36" t="s">
        <v>963</v>
      </c>
      <c r="E497" s="36" t="s">
        <v>7</v>
      </c>
      <c r="F497" s="21">
        <v>0</v>
      </c>
      <c r="G497" s="21">
        <v>0</v>
      </c>
      <c r="H497" s="21">
        <v>26842.590000000298</v>
      </c>
      <c r="I497" s="21">
        <v>9435.6900000003407</v>
      </c>
    </row>
    <row r="498" spans="1:9" ht="31.5" x14ac:dyDescent="0.25">
      <c r="A498" s="36" t="s">
        <v>142</v>
      </c>
      <c r="B498" s="36" t="s">
        <v>143</v>
      </c>
      <c r="C498" s="36" t="s">
        <v>964</v>
      </c>
      <c r="D498" s="36" t="s">
        <v>965</v>
      </c>
      <c r="E498" s="36" t="s">
        <v>7</v>
      </c>
      <c r="F498" s="21">
        <v>43886.6400000008</v>
      </c>
      <c r="G498" s="21">
        <v>30197.6400000008</v>
      </c>
      <c r="H498" s="21">
        <v>52388.340000000499</v>
      </c>
      <c r="I498" s="21">
        <v>33124.700000000499</v>
      </c>
    </row>
    <row r="499" spans="1:9" ht="31.5" x14ac:dyDescent="0.25">
      <c r="A499" s="36" t="s">
        <v>142</v>
      </c>
      <c r="B499" s="36" t="s">
        <v>143</v>
      </c>
      <c r="C499" s="36" t="s">
        <v>966</v>
      </c>
      <c r="D499" s="36" t="s">
        <v>967</v>
      </c>
      <c r="E499" s="36" t="s">
        <v>7</v>
      </c>
      <c r="F499" s="21">
        <v>34.309999999869603</v>
      </c>
      <c r="G499" s="21">
        <v>10.859999999869601</v>
      </c>
      <c r="H499" s="21">
        <v>41.689999999885899</v>
      </c>
      <c r="I499" s="21">
        <v>41.689999999885899</v>
      </c>
    </row>
    <row r="500" spans="1:9" ht="31.5" x14ac:dyDescent="0.25">
      <c r="A500" s="36" t="s">
        <v>142</v>
      </c>
      <c r="B500" s="36" t="s">
        <v>143</v>
      </c>
      <c r="C500" s="36" t="s">
        <v>968</v>
      </c>
      <c r="D500" s="36" t="s">
        <v>969</v>
      </c>
      <c r="E500" s="36" t="s">
        <v>7</v>
      </c>
      <c r="F500" s="21">
        <v>126.360000000116</v>
      </c>
      <c r="G500" s="21">
        <v>0</v>
      </c>
      <c r="H500" s="21">
        <v>0</v>
      </c>
      <c r="I500" s="21">
        <v>0</v>
      </c>
    </row>
    <row r="501" spans="1:9" ht="31.5" x14ac:dyDescent="0.25">
      <c r="A501" s="36" t="s">
        <v>142</v>
      </c>
      <c r="B501" s="36" t="s">
        <v>143</v>
      </c>
      <c r="C501" s="36" t="s">
        <v>970</v>
      </c>
      <c r="D501" s="36" t="s">
        <v>971</v>
      </c>
      <c r="E501" s="36" t="s">
        <v>7</v>
      </c>
      <c r="F501" s="21">
        <v>0</v>
      </c>
      <c r="G501" s="21">
        <v>0</v>
      </c>
      <c r="H501" s="21">
        <v>77.36</v>
      </c>
      <c r="I501" s="21">
        <v>0</v>
      </c>
    </row>
    <row r="502" spans="1:9" ht="31.5" x14ac:dyDescent="0.25">
      <c r="A502" s="36" t="s">
        <v>142</v>
      </c>
      <c r="B502" s="36" t="s">
        <v>143</v>
      </c>
      <c r="C502" s="36" t="s">
        <v>972</v>
      </c>
      <c r="D502" s="36" t="s">
        <v>973</v>
      </c>
      <c r="E502" s="36" t="s">
        <v>7</v>
      </c>
      <c r="F502" s="21">
        <v>11708.459999999401</v>
      </c>
      <c r="G502" s="21">
        <v>0</v>
      </c>
      <c r="H502" s="21">
        <v>17451.849999999598</v>
      </c>
      <c r="I502" s="21">
        <v>0</v>
      </c>
    </row>
    <row r="503" spans="1:9" ht="31.5" x14ac:dyDescent="0.25">
      <c r="A503" s="36" t="s">
        <v>142</v>
      </c>
      <c r="B503" s="36" t="s">
        <v>143</v>
      </c>
      <c r="C503" s="36" t="s">
        <v>974</v>
      </c>
      <c r="D503" s="36" t="s">
        <v>975</v>
      </c>
      <c r="E503" s="36" t="s">
        <v>7</v>
      </c>
      <c r="F503" s="21">
        <v>65090.139999999003</v>
      </c>
      <c r="G503" s="21">
        <v>44030.139999999003</v>
      </c>
      <c r="H503" s="21">
        <v>30463.049999999501</v>
      </c>
      <c r="I503" s="21">
        <v>0</v>
      </c>
    </row>
    <row r="504" spans="1:9" ht="31.5" x14ac:dyDescent="0.25">
      <c r="A504" s="36" t="s">
        <v>142</v>
      </c>
      <c r="B504" s="36" t="s">
        <v>143</v>
      </c>
      <c r="C504" s="36" t="s">
        <v>976</v>
      </c>
      <c r="D504" s="36" t="s">
        <v>977</v>
      </c>
      <c r="E504" s="36" t="s">
        <v>7</v>
      </c>
      <c r="F504" s="21">
        <v>1010.87999999998</v>
      </c>
      <c r="G504" s="21">
        <v>0</v>
      </c>
      <c r="H504" s="21">
        <v>0</v>
      </c>
      <c r="I504" s="21">
        <v>0</v>
      </c>
    </row>
    <row r="505" spans="1:9" ht="31.5" x14ac:dyDescent="0.25">
      <c r="A505" s="36" t="s">
        <v>142</v>
      </c>
      <c r="B505" s="36" t="s">
        <v>143</v>
      </c>
      <c r="C505" s="36" t="s">
        <v>978</v>
      </c>
      <c r="D505" s="36" t="s">
        <v>979</v>
      </c>
      <c r="E505" s="36" t="s">
        <v>7</v>
      </c>
      <c r="F505" s="21">
        <v>12135.959999999601</v>
      </c>
      <c r="G505" s="21">
        <v>0</v>
      </c>
      <c r="H505" s="21">
        <v>8952.4000000000506</v>
      </c>
      <c r="I505" s="21">
        <v>0</v>
      </c>
    </row>
    <row r="506" spans="1:9" ht="31.5" x14ac:dyDescent="0.25">
      <c r="A506" s="36" t="s">
        <v>142</v>
      </c>
      <c r="B506" s="36" t="s">
        <v>143</v>
      </c>
      <c r="C506" s="36" t="s">
        <v>980</v>
      </c>
      <c r="D506" s="36" t="s">
        <v>981</v>
      </c>
      <c r="E506" s="36" t="s">
        <v>7</v>
      </c>
      <c r="F506" s="21">
        <v>0</v>
      </c>
      <c r="G506" s="21">
        <v>0</v>
      </c>
      <c r="H506" s="21">
        <v>2885.3099999999899</v>
      </c>
      <c r="I506" s="21">
        <v>0</v>
      </c>
    </row>
    <row r="507" spans="1:9" ht="31.5" x14ac:dyDescent="0.25">
      <c r="A507" s="36" t="s">
        <v>142</v>
      </c>
      <c r="B507" s="36" t="s">
        <v>143</v>
      </c>
      <c r="C507" s="36" t="s">
        <v>982</v>
      </c>
      <c r="D507" s="36" t="s">
        <v>983</v>
      </c>
      <c r="E507" s="36" t="s">
        <v>7</v>
      </c>
      <c r="F507" s="21">
        <v>340.56000000005599</v>
      </c>
      <c r="G507" s="21">
        <v>340.56000000005599</v>
      </c>
      <c r="H507" s="21">
        <v>0</v>
      </c>
      <c r="I507" s="21">
        <v>0</v>
      </c>
    </row>
    <row r="508" spans="1:9" ht="31.5" x14ac:dyDescent="0.25">
      <c r="A508" s="36" t="s">
        <v>142</v>
      </c>
      <c r="B508" s="36" t="s">
        <v>143</v>
      </c>
      <c r="C508" s="36" t="s">
        <v>984</v>
      </c>
      <c r="D508" s="36" t="s">
        <v>985</v>
      </c>
      <c r="E508" s="36" t="s">
        <v>7</v>
      </c>
      <c r="F508" s="21">
        <v>6910.8199999995704</v>
      </c>
      <c r="G508" s="21">
        <v>0</v>
      </c>
      <c r="H508" s="21">
        <v>72077.459999999905</v>
      </c>
      <c r="I508" s="21">
        <v>48481.4399999999</v>
      </c>
    </row>
    <row r="509" spans="1:9" ht="31.5" x14ac:dyDescent="0.25">
      <c r="A509" s="36" t="s">
        <v>142</v>
      </c>
      <c r="B509" s="36" t="s">
        <v>143</v>
      </c>
      <c r="C509" s="36" t="s">
        <v>986</v>
      </c>
      <c r="D509" s="36" t="s">
        <v>987</v>
      </c>
      <c r="E509" s="36" t="s">
        <v>7</v>
      </c>
      <c r="F509" s="21">
        <v>88945.779999998893</v>
      </c>
      <c r="G509" s="21">
        <v>63399.999999998901</v>
      </c>
      <c r="H509" s="21">
        <v>94298.819999997897</v>
      </c>
      <c r="I509" s="21">
        <v>58118.259999997899</v>
      </c>
    </row>
    <row r="510" spans="1:9" ht="31.5" x14ac:dyDescent="0.25">
      <c r="A510" s="36" t="s">
        <v>142</v>
      </c>
      <c r="B510" s="36" t="s">
        <v>143</v>
      </c>
      <c r="C510" s="36" t="s">
        <v>988</v>
      </c>
      <c r="D510" s="36" t="s">
        <v>989</v>
      </c>
      <c r="E510" s="36" t="s">
        <v>7</v>
      </c>
      <c r="F510" s="21">
        <v>6921.3099999999204</v>
      </c>
      <c r="G510" s="21">
        <v>0</v>
      </c>
      <c r="H510" s="21">
        <v>8458.0799999996998</v>
      </c>
      <c r="I510" s="21">
        <v>0</v>
      </c>
    </row>
    <row r="511" spans="1:9" ht="31.5" x14ac:dyDescent="0.25">
      <c r="A511" s="36" t="s">
        <v>142</v>
      </c>
      <c r="B511" s="36" t="s">
        <v>143</v>
      </c>
      <c r="C511" s="36" t="s">
        <v>990</v>
      </c>
      <c r="D511" s="36" t="s">
        <v>991</v>
      </c>
      <c r="E511" s="36" t="s">
        <v>7</v>
      </c>
      <c r="F511" s="21">
        <v>103711.19</v>
      </c>
      <c r="G511" s="21">
        <v>93686.629999999903</v>
      </c>
      <c r="H511" s="21">
        <v>114470.06</v>
      </c>
      <c r="I511" s="21">
        <v>103845.4</v>
      </c>
    </row>
    <row r="512" spans="1:9" ht="31.5" x14ac:dyDescent="0.25">
      <c r="A512" s="36" t="s">
        <v>142</v>
      </c>
      <c r="B512" s="36" t="s">
        <v>143</v>
      </c>
      <c r="C512" s="36" t="s">
        <v>992</v>
      </c>
      <c r="D512" s="36" t="s">
        <v>993</v>
      </c>
      <c r="E512" s="36" t="s">
        <v>7</v>
      </c>
      <c r="F512" s="21">
        <v>28308.139999999701</v>
      </c>
      <c r="G512" s="21">
        <v>9059.2999999996791</v>
      </c>
      <c r="H512" s="21">
        <v>17277.960000000199</v>
      </c>
      <c r="I512" s="21">
        <v>0</v>
      </c>
    </row>
    <row r="513" spans="1:9" ht="31.5" x14ac:dyDescent="0.25">
      <c r="A513" s="36" t="s">
        <v>142</v>
      </c>
      <c r="B513" s="36" t="s">
        <v>143</v>
      </c>
      <c r="C513" s="36" t="s">
        <v>994</v>
      </c>
      <c r="D513" s="36" t="s">
        <v>995</v>
      </c>
      <c r="E513" s="36" t="s">
        <v>7</v>
      </c>
      <c r="F513" s="21">
        <v>13571.5900000004</v>
      </c>
      <c r="G513" s="21">
        <v>2894.1700000003898</v>
      </c>
      <c r="H513" s="21">
        <v>1573.0700000004699</v>
      </c>
      <c r="I513" s="21">
        <v>0</v>
      </c>
    </row>
    <row r="514" spans="1:9" ht="31.5" x14ac:dyDescent="0.25">
      <c r="A514" s="36" t="s">
        <v>142</v>
      </c>
      <c r="B514" s="36" t="s">
        <v>143</v>
      </c>
      <c r="C514" s="36" t="s">
        <v>996</v>
      </c>
      <c r="D514" s="36" t="s">
        <v>997</v>
      </c>
      <c r="E514" s="36" t="s">
        <v>7</v>
      </c>
      <c r="F514" s="21">
        <v>22128.039999999899</v>
      </c>
      <c r="G514" s="21">
        <v>36.099999999904</v>
      </c>
      <c r="H514" s="21">
        <v>45139.309999999299</v>
      </c>
      <c r="I514" s="21">
        <v>26468.799999999301</v>
      </c>
    </row>
    <row r="515" spans="1:9" ht="31.5" x14ac:dyDescent="0.25">
      <c r="A515" s="36" t="s">
        <v>142</v>
      </c>
      <c r="B515" s="36" t="s">
        <v>143</v>
      </c>
      <c r="C515" s="36" t="s">
        <v>998</v>
      </c>
      <c r="D515" s="36" t="s">
        <v>999</v>
      </c>
      <c r="E515" s="36" t="s">
        <v>7</v>
      </c>
      <c r="F515" s="21">
        <v>18971.749999999902</v>
      </c>
      <c r="G515" s="21">
        <v>0</v>
      </c>
      <c r="H515" s="21">
        <v>18000.020000000899</v>
      </c>
      <c r="I515" s="21">
        <v>0</v>
      </c>
    </row>
    <row r="516" spans="1:9" ht="31.5" x14ac:dyDescent="0.25">
      <c r="A516" s="36" t="s">
        <v>142</v>
      </c>
      <c r="B516" s="36" t="s">
        <v>143</v>
      </c>
      <c r="C516" s="36" t="s">
        <v>1000</v>
      </c>
      <c r="D516" s="36" t="s">
        <v>1001</v>
      </c>
      <c r="E516" s="36" t="s">
        <v>7</v>
      </c>
      <c r="F516" s="21">
        <v>5566.0500000001903</v>
      </c>
      <c r="G516" s="21">
        <v>0</v>
      </c>
      <c r="H516" s="21">
        <v>10651.4100000001</v>
      </c>
      <c r="I516" s="21">
        <v>0</v>
      </c>
    </row>
    <row r="517" spans="1:9" ht="31.5" x14ac:dyDescent="0.25">
      <c r="A517" s="36" t="s">
        <v>142</v>
      </c>
      <c r="B517" s="36" t="s">
        <v>143</v>
      </c>
      <c r="C517" s="36" t="s">
        <v>1002</v>
      </c>
      <c r="D517" s="36" t="s">
        <v>1003</v>
      </c>
      <c r="E517" s="36" t="s">
        <v>7</v>
      </c>
      <c r="F517" s="21">
        <v>0</v>
      </c>
      <c r="G517" s="21">
        <v>0</v>
      </c>
      <c r="H517" s="21">
        <v>27.789999999798599</v>
      </c>
      <c r="I517" s="21">
        <v>0</v>
      </c>
    </row>
    <row r="518" spans="1:9" ht="31.5" x14ac:dyDescent="0.25">
      <c r="A518" s="36" t="s">
        <v>142</v>
      </c>
      <c r="B518" s="36" t="s">
        <v>143</v>
      </c>
      <c r="C518" s="36" t="s">
        <v>1004</v>
      </c>
      <c r="D518" s="36" t="s">
        <v>1005</v>
      </c>
      <c r="E518" s="36" t="s">
        <v>7</v>
      </c>
      <c r="F518" s="21">
        <v>4941.7200000010098</v>
      </c>
      <c r="G518" s="21">
        <v>0</v>
      </c>
      <c r="H518" s="21">
        <v>18205.780000000399</v>
      </c>
      <c r="I518" s="21">
        <v>0</v>
      </c>
    </row>
    <row r="519" spans="1:9" ht="31.5" x14ac:dyDescent="0.25">
      <c r="A519" s="36" t="s">
        <v>142</v>
      </c>
      <c r="B519" s="36" t="s">
        <v>143</v>
      </c>
      <c r="C519" s="36" t="s">
        <v>1006</v>
      </c>
      <c r="D519" s="36" t="s">
        <v>1007</v>
      </c>
      <c r="E519" s="36" t="s">
        <v>7</v>
      </c>
      <c r="F519" s="21">
        <v>5286.0600000001596</v>
      </c>
      <c r="G519" s="21">
        <v>0</v>
      </c>
      <c r="H519" s="21">
        <v>7014.3400000002403</v>
      </c>
      <c r="I519" s="21">
        <v>0</v>
      </c>
    </row>
    <row r="520" spans="1:9" ht="31.5" x14ac:dyDescent="0.25">
      <c r="A520" s="36" t="s">
        <v>142</v>
      </c>
      <c r="B520" s="36" t="s">
        <v>143</v>
      </c>
      <c r="C520" s="36" t="s">
        <v>1008</v>
      </c>
      <c r="D520" s="36" t="s">
        <v>1009</v>
      </c>
      <c r="E520" s="36" t="s">
        <v>7</v>
      </c>
      <c r="F520" s="21">
        <v>9477.0000000003492</v>
      </c>
      <c r="G520" s="21">
        <v>1095.12000000035</v>
      </c>
      <c r="H520" s="21">
        <v>0</v>
      </c>
      <c r="I520" s="21">
        <v>0</v>
      </c>
    </row>
    <row r="521" spans="1:9" ht="31.5" x14ac:dyDescent="0.25">
      <c r="A521" s="36" t="s">
        <v>142</v>
      </c>
      <c r="B521" s="36" t="s">
        <v>143</v>
      </c>
      <c r="C521" s="36" t="s">
        <v>1010</v>
      </c>
      <c r="D521" s="36" t="s">
        <v>1011</v>
      </c>
      <c r="E521" s="36" t="s">
        <v>7</v>
      </c>
      <c r="F521" s="21">
        <v>23.0800000002491</v>
      </c>
      <c r="G521" s="21">
        <v>23.0800000002491</v>
      </c>
      <c r="H521" s="21">
        <v>0</v>
      </c>
      <c r="I521" s="21">
        <v>0</v>
      </c>
    </row>
    <row r="522" spans="1:9" ht="31.5" x14ac:dyDescent="0.25">
      <c r="A522" s="36" t="s">
        <v>142</v>
      </c>
      <c r="B522" s="36" t="s">
        <v>143</v>
      </c>
      <c r="C522" s="36" t="s">
        <v>1012</v>
      </c>
      <c r="D522" s="36" t="s">
        <v>1013</v>
      </c>
      <c r="E522" s="36" t="s">
        <v>7</v>
      </c>
      <c r="F522" s="21">
        <v>31208.460000000701</v>
      </c>
      <c r="G522" s="21">
        <v>12254.460000000699</v>
      </c>
      <c r="H522" s="21">
        <v>26630.520000001201</v>
      </c>
      <c r="I522" s="21">
        <v>0</v>
      </c>
    </row>
    <row r="523" spans="1:9" ht="31.5" x14ac:dyDescent="0.25">
      <c r="A523" s="36" t="s">
        <v>142</v>
      </c>
      <c r="B523" s="36" t="s">
        <v>143</v>
      </c>
      <c r="C523" s="36" t="s">
        <v>1014</v>
      </c>
      <c r="D523" s="36" t="s">
        <v>1015</v>
      </c>
      <c r="E523" s="36" t="s">
        <v>7</v>
      </c>
      <c r="F523" s="21">
        <v>0</v>
      </c>
      <c r="G523" s="21">
        <v>0</v>
      </c>
      <c r="H523" s="21">
        <v>0.739999999990687</v>
      </c>
      <c r="I523" s="21">
        <v>0</v>
      </c>
    </row>
    <row r="524" spans="1:9" ht="31.5" x14ac:dyDescent="0.25">
      <c r="A524" s="36" t="s">
        <v>142</v>
      </c>
      <c r="B524" s="36" t="s">
        <v>143</v>
      </c>
      <c r="C524" s="36" t="s">
        <v>1016</v>
      </c>
      <c r="D524" s="36" t="s">
        <v>1017</v>
      </c>
      <c r="E524" s="36" t="s">
        <v>7</v>
      </c>
      <c r="F524" s="21">
        <v>140.68999999990601</v>
      </c>
      <c r="G524" s="21">
        <v>0</v>
      </c>
      <c r="H524" s="21">
        <v>0</v>
      </c>
      <c r="I524" s="21">
        <v>0</v>
      </c>
    </row>
    <row r="525" spans="1:9" ht="31.5" x14ac:dyDescent="0.25">
      <c r="A525" s="36" t="s">
        <v>142</v>
      </c>
      <c r="B525" s="36" t="s">
        <v>143</v>
      </c>
      <c r="C525" s="36" t="s">
        <v>1018</v>
      </c>
      <c r="D525" s="36" t="s">
        <v>1019</v>
      </c>
      <c r="E525" s="36" t="s">
        <v>7</v>
      </c>
      <c r="F525" s="21">
        <v>2065.81999999974</v>
      </c>
      <c r="G525" s="21">
        <v>1.9399999997431201</v>
      </c>
      <c r="H525" s="21">
        <v>2553.0099999997501</v>
      </c>
      <c r="I525" s="21">
        <v>0</v>
      </c>
    </row>
    <row r="526" spans="1:9" ht="31.5" x14ac:dyDescent="0.25">
      <c r="A526" s="36" t="s">
        <v>142</v>
      </c>
      <c r="B526" s="36" t="s">
        <v>143</v>
      </c>
      <c r="C526" s="36" t="s">
        <v>1020</v>
      </c>
      <c r="D526" s="36" t="s">
        <v>1021</v>
      </c>
      <c r="E526" s="36" t="s">
        <v>7</v>
      </c>
      <c r="F526" s="21">
        <v>3917.1600000000799</v>
      </c>
      <c r="G526" s="21">
        <v>0</v>
      </c>
      <c r="H526" s="21">
        <v>10237.84</v>
      </c>
      <c r="I526" s="21">
        <v>0</v>
      </c>
    </row>
    <row r="527" spans="1:9" ht="31.5" x14ac:dyDescent="0.25">
      <c r="A527" s="36" t="s">
        <v>142</v>
      </c>
      <c r="B527" s="36" t="s">
        <v>143</v>
      </c>
      <c r="C527" s="36" t="s">
        <v>1022</v>
      </c>
      <c r="D527" s="36" t="s">
        <v>1023</v>
      </c>
      <c r="E527" s="36" t="s">
        <v>7</v>
      </c>
      <c r="F527" s="21">
        <v>106737.75</v>
      </c>
      <c r="G527" s="21">
        <v>85193.369999999806</v>
      </c>
      <c r="H527" s="21">
        <v>147799.79999999999</v>
      </c>
      <c r="I527" s="21">
        <v>123017.53</v>
      </c>
    </row>
    <row r="528" spans="1:9" ht="31.5" x14ac:dyDescent="0.25">
      <c r="A528" s="36" t="s">
        <v>142</v>
      </c>
      <c r="B528" s="36" t="s">
        <v>143</v>
      </c>
      <c r="C528" s="36" t="s">
        <v>1024</v>
      </c>
      <c r="D528" s="36" t="s">
        <v>1025</v>
      </c>
      <c r="E528" s="36" t="s">
        <v>7</v>
      </c>
      <c r="F528" s="21">
        <v>6907.75000000006</v>
      </c>
      <c r="G528" s="21">
        <v>7.0000000056097605E-2</v>
      </c>
      <c r="H528" s="21">
        <v>7994.2799999999797</v>
      </c>
      <c r="I528" s="21">
        <v>0</v>
      </c>
    </row>
    <row r="529" spans="1:9" ht="31.5" x14ac:dyDescent="0.25">
      <c r="A529" s="36" t="s">
        <v>142</v>
      </c>
      <c r="B529" s="36" t="s">
        <v>143</v>
      </c>
      <c r="C529" s="36" t="s">
        <v>1026</v>
      </c>
      <c r="D529" s="36" t="s">
        <v>1027</v>
      </c>
      <c r="E529" s="36" t="s">
        <v>7</v>
      </c>
      <c r="F529" s="21">
        <v>4570.0200000003997</v>
      </c>
      <c r="G529" s="21">
        <v>0</v>
      </c>
      <c r="H529" s="21">
        <v>4719.2000000005901</v>
      </c>
      <c r="I529" s="21">
        <v>0</v>
      </c>
    </row>
    <row r="530" spans="1:9" ht="31.5" x14ac:dyDescent="0.25">
      <c r="A530" s="36" t="s">
        <v>142</v>
      </c>
      <c r="B530" s="36" t="s">
        <v>143</v>
      </c>
      <c r="C530" s="36" t="s">
        <v>1028</v>
      </c>
      <c r="D530" s="36" t="s">
        <v>1029</v>
      </c>
      <c r="E530" s="36" t="s">
        <v>7</v>
      </c>
      <c r="F530" s="21">
        <v>27567.539999999899</v>
      </c>
      <c r="G530" s="21">
        <v>0</v>
      </c>
      <c r="H530" s="21">
        <v>0</v>
      </c>
      <c r="I530" s="21">
        <v>0</v>
      </c>
    </row>
    <row r="531" spans="1:9" ht="31.5" x14ac:dyDescent="0.25">
      <c r="A531" s="36" t="s">
        <v>142</v>
      </c>
      <c r="B531" s="36" t="s">
        <v>143</v>
      </c>
      <c r="C531" s="36" t="s">
        <v>1030</v>
      </c>
      <c r="D531" s="36" t="s">
        <v>1031</v>
      </c>
      <c r="E531" s="36" t="s">
        <v>7</v>
      </c>
      <c r="F531" s="21">
        <v>5433.4800000001196</v>
      </c>
      <c r="G531" s="21">
        <v>0</v>
      </c>
      <c r="H531" s="21">
        <v>7452.7300000003597</v>
      </c>
      <c r="I531" s="21">
        <v>0</v>
      </c>
    </row>
    <row r="532" spans="1:9" ht="31.5" x14ac:dyDescent="0.25">
      <c r="A532" s="36" t="s">
        <v>142</v>
      </c>
      <c r="B532" s="36" t="s">
        <v>143</v>
      </c>
      <c r="C532" s="36" t="s">
        <v>1032</v>
      </c>
      <c r="D532" s="36" t="s">
        <v>1033</v>
      </c>
      <c r="E532" s="36" t="s">
        <v>7</v>
      </c>
      <c r="F532" s="21">
        <v>10888.0199999998</v>
      </c>
      <c r="G532" s="21">
        <v>0</v>
      </c>
      <c r="H532" s="21">
        <v>0</v>
      </c>
      <c r="I532" s="21">
        <v>0</v>
      </c>
    </row>
    <row r="533" spans="1:9" ht="31.5" x14ac:dyDescent="0.25">
      <c r="A533" s="36" t="s">
        <v>142</v>
      </c>
      <c r="B533" s="36" t="s">
        <v>143</v>
      </c>
      <c r="C533" s="36" t="s">
        <v>1034</v>
      </c>
      <c r="D533" s="36" t="s">
        <v>1035</v>
      </c>
      <c r="E533" s="36" t="s">
        <v>7</v>
      </c>
      <c r="F533" s="21">
        <v>28814.1500000001</v>
      </c>
      <c r="G533" s="21">
        <v>19400.3300000001</v>
      </c>
      <c r="H533" s="21">
        <v>39154.779999999497</v>
      </c>
      <c r="I533" s="21">
        <v>25848.1699999995</v>
      </c>
    </row>
    <row r="534" spans="1:9" ht="31.5" x14ac:dyDescent="0.25">
      <c r="A534" s="36" t="s">
        <v>142</v>
      </c>
      <c r="B534" s="36" t="s">
        <v>143</v>
      </c>
      <c r="C534" s="36" t="s">
        <v>1036</v>
      </c>
      <c r="D534" s="36" t="s">
        <v>1037</v>
      </c>
      <c r="E534" s="36" t="s">
        <v>7</v>
      </c>
      <c r="F534" s="21">
        <v>6107.4000000001697</v>
      </c>
      <c r="G534" s="21">
        <v>0</v>
      </c>
      <c r="H534" s="21">
        <v>9928.3800000002993</v>
      </c>
      <c r="I534" s="21">
        <v>0</v>
      </c>
    </row>
    <row r="535" spans="1:9" ht="31.5" x14ac:dyDescent="0.25">
      <c r="A535" s="36" t="s">
        <v>142</v>
      </c>
      <c r="B535" s="36" t="s">
        <v>143</v>
      </c>
      <c r="C535" s="36" t="s">
        <v>1038</v>
      </c>
      <c r="D535" s="36" t="s">
        <v>1039</v>
      </c>
      <c r="E535" s="36" t="s">
        <v>7</v>
      </c>
      <c r="F535" s="21">
        <v>0</v>
      </c>
      <c r="G535" s="21">
        <v>0</v>
      </c>
      <c r="H535" s="21">
        <v>77.300000000232004</v>
      </c>
      <c r="I535" s="21">
        <v>0</v>
      </c>
    </row>
    <row r="536" spans="1:9" ht="31.5" x14ac:dyDescent="0.25">
      <c r="A536" s="36" t="s">
        <v>142</v>
      </c>
      <c r="B536" s="36" t="s">
        <v>143</v>
      </c>
      <c r="C536" s="36" t="s">
        <v>1040</v>
      </c>
      <c r="D536" s="36" t="s">
        <v>1041</v>
      </c>
      <c r="E536" s="36" t="s">
        <v>7</v>
      </c>
      <c r="F536" s="21">
        <v>8056.6400000002004</v>
      </c>
      <c r="G536" s="21">
        <v>0</v>
      </c>
      <c r="H536" s="21">
        <v>10624.6600000006</v>
      </c>
      <c r="I536" s="21">
        <v>0</v>
      </c>
    </row>
    <row r="537" spans="1:9" ht="31.5" x14ac:dyDescent="0.25">
      <c r="A537" s="36" t="s">
        <v>142</v>
      </c>
      <c r="B537" s="36" t="s">
        <v>143</v>
      </c>
      <c r="C537" s="36" t="s">
        <v>1042</v>
      </c>
      <c r="D537" s="36" t="s">
        <v>1043</v>
      </c>
      <c r="E537" s="36" t="s">
        <v>7</v>
      </c>
      <c r="F537" s="21">
        <v>14426.0999999993</v>
      </c>
      <c r="G537" s="21">
        <v>0</v>
      </c>
      <c r="H537" s="21">
        <v>18309.479999998599</v>
      </c>
      <c r="I537" s="21">
        <v>0</v>
      </c>
    </row>
    <row r="538" spans="1:9" ht="31.5" x14ac:dyDescent="0.25">
      <c r="A538" s="36" t="s">
        <v>142</v>
      </c>
      <c r="B538" s="36" t="s">
        <v>143</v>
      </c>
      <c r="C538" s="36" t="s">
        <v>1044</v>
      </c>
      <c r="D538" s="36" t="s">
        <v>1045</v>
      </c>
      <c r="E538" s="36" t="s">
        <v>7</v>
      </c>
      <c r="F538" s="21">
        <v>4107.7999999999402</v>
      </c>
      <c r="G538" s="21">
        <v>0</v>
      </c>
      <c r="H538" s="21">
        <v>0</v>
      </c>
      <c r="I538" s="21">
        <v>0</v>
      </c>
    </row>
    <row r="539" spans="1:9" ht="31.5" x14ac:dyDescent="0.25">
      <c r="A539" s="36" t="s">
        <v>142</v>
      </c>
      <c r="B539" s="36" t="s">
        <v>143</v>
      </c>
      <c r="C539" s="36" t="s">
        <v>1046</v>
      </c>
      <c r="D539" s="36" t="s">
        <v>1047</v>
      </c>
      <c r="E539" s="36" t="s">
        <v>7</v>
      </c>
      <c r="F539" s="21">
        <v>40244.8300000003</v>
      </c>
      <c r="G539" s="21">
        <v>34895.590000000302</v>
      </c>
      <c r="H539" s="21">
        <v>46640.470000000198</v>
      </c>
      <c r="I539" s="21">
        <v>34881.140000000203</v>
      </c>
    </row>
    <row r="540" spans="1:9" ht="31.5" x14ac:dyDescent="0.25">
      <c r="A540" s="36" t="s">
        <v>142</v>
      </c>
      <c r="B540" s="36" t="s">
        <v>143</v>
      </c>
      <c r="C540" s="36" t="s">
        <v>1048</v>
      </c>
      <c r="D540" s="36" t="s">
        <v>1049</v>
      </c>
      <c r="E540" s="36" t="s">
        <v>7</v>
      </c>
      <c r="F540" s="21">
        <v>7960.6799999995001</v>
      </c>
      <c r="G540" s="21">
        <v>0</v>
      </c>
      <c r="H540" s="21">
        <v>0</v>
      </c>
      <c r="I540" s="21">
        <v>0</v>
      </c>
    </row>
    <row r="541" spans="1:9" ht="31.5" x14ac:dyDescent="0.25">
      <c r="A541" s="36" t="s">
        <v>142</v>
      </c>
      <c r="B541" s="36" t="s">
        <v>143</v>
      </c>
      <c r="C541" s="36" t="s">
        <v>1050</v>
      </c>
      <c r="D541" s="36" t="s">
        <v>1051</v>
      </c>
      <c r="E541" s="36" t="s">
        <v>7</v>
      </c>
      <c r="F541" s="21">
        <v>1347.8399999999699</v>
      </c>
      <c r="G541" s="21">
        <v>0</v>
      </c>
      <c r="H541" s="21">
        <v>2088.8299999999599</v>
      </c>
      <c r="I541" s="21">
        <v>0</v>
      </c>
    </row>
    <row r="542" spans="1:9" ht="47.25" x14ac:dyDescent="0.25">
      <c r="A542" s="36" t="s">
        <v>142</v>
      </c>
      <c r="B542" s="36" t="s">
        <v>143</v>
      </c>
      <c r="C542" s="36" t="s">
        <v>1052</v>
      </c>
      <c r="D542" s="36" t="s">
        <v>1053</v>
      </c>
      <c r="E542" s="36" t="s">
        <v>7</v>
      </c>
      <c r="F542" s="21">
        <v>321.08999999999497</v>
      </c>
      <c r="G542" s="21">
        <v>0</v>
      </c>
      <c r="H542" s="21">
        <v>309.45999999998901</v>
      </c>
      <c r="I542" s="21">
        <v>0</v>
      </c>
    </row>
    <row r="543" spans="1:9" ht="31.5" x14ac:dyDescent="0.25">
      <c r="A543" s="36" t="s">
        <v>142</v>
      </c>
      <c r="B543" s="36" t="s">
        <v>143</v>
      </c>
      <c r="C543" s="36" t="s">
        <v>1054</v>
      </c>
      <c r="D543" s="36" t="s">
        <v>1055</v>
      </c>
      <c r="E543" s="36" t="s">
        <v>7</v>
      </c>
      <c r="F543" s="21">
        <v>0</v>
      </c>
      <c r="G543" s="21">
        <v>0</v>
      </c>
      <c r="H543" s="21">
        <v>4109.7599999998502</v>
      </c>
      <c r="I543" s="21">
        <v>0</v>
      </c>
    </row>
    <row r="544" spans="1:9" ht="78.75" x14ac:dyDescent="0.25">
      <c r="A544" s="36" t="s">
        <v>142</v>
      </c>
      <c r="B544" s="36" t="s">
        <v>143</v>
      </c>
      <c r="C544" s="36" t="s">
        <v>1056</v>
      </c>
      <c r="D544" s="36" t="s">
        <v>1057</v>
      </c>
      <c r="E544" s="36" t="s">
        <v>7</v>
      </c>
      <c r="F544" s="21">
        <f>346.520000000001+361.37</f>
        <v>707.89000000000101</v>
      </c>
      <c r="G544" s="21">
        <f>173.260000000001+361.37</f>
        <v>534.63000000000102</v>
      </c>
      <c r="H544" s="21">
        <v>0</v>
      </c>
      <c r="I544" s="21">
        <v>0</v>
      </c>
    </row>
    <row r="545" spans="1:9" ht="63" x14ac:dyDescent="0.25">
      <c r="A545" s="36" t="s">
        <v>142</v>
      </c>
      <c r="B545" s="36" t="s">
        <v>143</v>
      </c>
      <c r="C545" s="36" t="s">
        <v>1058</v>
      </c>
      <c r="D545" s="36" t="s">
        <v>1059</v>
      </c>
      <c r="E545" s="36" t="s">
        <v>7</v>
      </c>
      <c r="F545" s="21">
        <v>0</v>
      </c>
      <c r="G545" s="21">
        <v>0</v>
      </c>
      <c r="H545" s="21">
        <v>1672.3399999999599</v>
      </c>
      <c r="I545" s="21">
        <v>0</v>
      </c>
    </row>
    <row r="546" spans="1:9" ht="47.25" x14ac:dyDescent="0.25">
      <c r="A546" s="36" t="s">
        <v>142</v>
      </c>
      <c r="B546" s="36" t="s">
        <v>143</v>
      </c>
      <c r="C546" s="36" t="s">
        <v>1060</v>
      </c>
      <c r="D546" s="36" t="s">
        <v>1061</v>
      </c>
      <c r="E546" s="36" t="s">
        <v>7</v>
      </c>
      <c r="F546" s="21">
        <v>611.31999999997697</v>
      </c>
      <c r="G546" s="21">
        <v>0</v>
      </c>
      <c r="H546" s="21">
        <v>2207.02</v>
      </c>
      <c r="I546" s="21">
        <v>814.47000000000105</v>
      </c>
    </row>
    <row r="547" spans="1:9" ht="47.25" x14ac:dyDescent="0.25">
      <c r="A547" s="36" t="s">
        <v>142</v>
      </c>
      <c r="B547" s="36" t="s">
        <v>143</v>
      </c>
      <c r="C547" s="36" t="s">
        <v>1062</v>
      </c>
      <c r="D547" s="36" t="s">
        <v>1063</v>
      </c>
      <c r="E547" s="36" t="s">
        <v>7</v>
      </c>
      <c r="F547" s="21">
        <v>16.8399999999979</v>
      </c>
      <c r="G547" s="21">
        <v>0</v>
      </c>
      <c r="H547" s="21">
        <v>0</v>
      </c>
      <c r="I547" s="21">
        <v>0</v>
      </c>
    </row>
    <row r="548" spans="1:9" ht="31.5" x14ac:dyDescent="0.25">
      <c r="A548" s="36" t="s">
        <v>142</v>
      </c>
      <c r="B548" s="36" t="s">
        <v>143</v>
      </c>
      <c r="C548" s="36" t="s">
        <v>1064</v>
      </c>
      <c r="D548" s="36" t="s">
        <v>1065</v>
      </c>
      <c r="E548" s="36" t="s">
        <v>7</v>
      </c>
      <c r="F548" s="21">
        <v>29.360000000003101</v>
      </c>
      <c r="G548" s="21">
        <v>0</v>
      </c>
      <c r="H548" s="21">
        <v>0</v>
      </c>
      <c r="I548" s="21">
        <v>0</v>
      </c>
    </row>
    <row r="549" spans="1:9" ht="31.5" x14ac:dyDescent="0.25">
      <c r="A549" s="36" t="s">
        <v>142</v>
      </c>
      <c r="B549" s="36" t="s">
        <v>143</v>
      </c>
      <c r="C549" s="36" t="s">
        <v>1066</v>
      </c>
      <c r="D549" s="36" t="s">
        <v>1067</v>
      </c>
      <c r="E549" s="36" t="s">
        <v>7</v>
      </c>
      <c r="F549" s="21">
        <v>0</v>
      </c>
      <c r="G549" s="21">
        <v>0</v>
      </c>
      <c r="H549" s="21">
        <v>979.94000000000403</v>
      </c>
      <c r="I549" s="21">
        <v>0</v>
      </c>
    </row>
    <row r="550" spans="1:9" ht="63" x14ac:dyDescent="0.25">
      <c r="A550" s="36" t="s">
        <v>142</v>
      </c>
      <c r="B550" s="36" t="s">
        <v>143</v>
      </c>
      <c r="C550" s="36" t="s">
        <v>1068</v>
      </c>
      <c r="D550" s="36" t="s">
        <v>1069</v>
      </c>
      <c r="E550" s="36" t="s">
        <v>7</v>
      </c>
      <c r="F550" s="21">
        <v>0</v>
      </c>
      <c r="G550" s="21">
        <v>0</v>
      </c>
      <c r="H550" s="21">
        <v>61.900000000012398</v>
      </c>
      <c r="I550" s="21">
        <v>61.900000000012398</v>
      </c>
    </row>
    <row r="551" spans="1:9" ht="63" x14ac:dyDescent="0.25">
      <c r="A551" s="36" t="s">
        <v>142</v>
      </c>
      <c r="B551" s="36" t="s">
        <v>143</v>
      </c>
      <c r="C551" s="36" t="s">
        <v>1070</v>
      </c>
      <c r="D551" s="36" t="s">
        <v>1071</v>
      </c>
      <c r="E551" s="36" t="s">
        <v>7</v>
      </c>
      <c r="F551" s="21">
        <v>0</v>
      </c>
      <c r="G551" s="21">
        <v>0</v>
      </c>
      <c r="H551" s="21">
        <v>25.330000000000101</v>
      </c>
      <c r="I551" s="21">
        <v>0</v>
      </c>
    </row>
    <row r="552" spans="1:9" ht="63" x14ac:dyDescent="0.25">
      <c r="A552" s="36" t="s">
        <v>142</v>
      </c>
      <c r="B552" s="36" t="s">
        <v>143</v>
      </c>
      <c r="C552" s="36" t="s">
        <v>1072</v>
      </c>
      <c r="D552" s="36" t="s">
        <v>1073</v>
      </c>
      <c r="E552" s="36" t="s">
        <v>7</v>
      </c>
      <c r="F552" s="21">
        <v>82.070000000000903</v>
      </c>
      <c r="G552" s="21">
        <v>0</v>
      </c>
      <c r="H552" s="21">
        <v>69.480000000001795</v>
      </c>
      <c r="I552" s="21">
        <v>0</v>
      </c>
    </row>
    <row r="553" spans="1:9" ht="31.5" x14ac:dyDescent="0.25">
      <c r="A553" s="36" t="s">
        <v>142</v>
      </c>
      <c r="B553" s="36" t="s">
        <v>143</v>
      </c>
      <c r="C553" s="36" t="s">
        <v>1074</v>
      </c>
      <c r="D553" s="36" t="s">
        <v>1075</v>
      </c>
      <c r="E553" s="36" t="s">
        <v>7</v>
      </c>
      <c r="F553" s="21">
        <v>1833.00999999997</v>
      </c>
      <c r="G553" s="21">
        <v>0.78999999997472503</v>
      </c>
      <c r="H553" s="21">
        <v>1831.69999999996</v>
      </c>
      <c r="I553" s="21">
        <v>0.74999999995657196</v>
      </c>
    </row>
    <row r="554" spans="1:9" ht="31.5" x14ac:dyDescent="0.25">
      <c r="A554" s="36" t="s">
        <v>142</v>
      </c>
      <c r="B554" s="36" t="s">
        <v>143</v>
      </c>
      <c r="C554" s="36" t="s">
        <v>1076</v>
      </c>
      <c r="D554" s="36" t="s">
        <v>1077</v>
      </c>
      <c r="E554" s="36" t="s">
        <v>7</v>
      </c>
      <c r="F554" s="21">
        <v>294.839999999989</v>
      </c>
      <c r="G554" s="21">
        <v>0</v>
      </c>
      <c r="H554" s="21">
        <v>0</v>
      </c>
      <c r="I554" s="21">
        <v>0</v>
      </c>
    </row>
    <row r="555" spans="1:9" ht="47.25" x14ac:dyDescent="0.25">
      <c r="A555" s="36" t="s">
        <v>142</v>
      </c>
      <c r="B555" s="36" t="s">
        <v>143</v>
      </c>
      <c r="C555" s="36" t="s">
        <v>1078</v>
      </c>
      <c r="D555" s="36" t="s">
        <v>259</v>
      </c>
      <c r="E555" s="36" t="s">
        <v>7</v>
      </c>
      <c r="F555" s="21">
        <v>464412.54999945598</v>
      </c>
      <c r="G555" s="21">
        <v>0</v>
      </c>
      <c r="H555" s="21">
        <v>546197.37999950396</v>
      </c>
      <c r="I555" s="21">
        <v>0</v>
      </c>
    </row>
    <row r="556" spans="1:9" ht="31.5" x14ac:dyDescent="0.25">
      <c r="A556" s="36" t="s">
        <v>142</v>
      </c>
      <c r="B556" s="36" t="s">
        <v>143</v>
      </c>
      <c r="C556" s="36" t="s">
        <v>1079</v>
      </c>
      <c r="D556" s="36" t="s">
        <v>1080</v>
      </c>
      <c r="E556" s="36" t="s">
        <v>7</v>
      </c>
      <c r="F556" s="21">
        <v>117.240000000015</v>
      </c>
      <c r="G556" s="21">
        <v>0</v>
      </c>
      <c r="H556" s="21">
        <v>0</v>
      </c>
      <c r="I556" s="21">
        <v>0</v>
      </c>
    </row>
    <row r="557" spans="1:9" ht="63" x14ac:dyDescent="0.25">
      <c r="A557" s="36" t="s">
        <v>142</v>
      </c>
      <c r="B557" s="36" t="s">
        <v>143</v>
      </c>
      <c r="C557" s="36" t="s">
        <v>1081</v>
      </c>
      <c r="D557" s="36" t="s">
        <v>1082</v>
      </c>
      <c r="E557" s="36" t="s">
        <v>7</v>
      </c>
      <c r="F557" s="21">
        <v>10888.0199999995</v>
      </c>
      <c r="G557" s="21">
        <v>0</v>
      </c>
      <c r="H557" s="21">
        <v>6885.3999999994203</v>
      </c>
      <c r="I557" s="21">
        <v>0</v>
      </c>
    </row>
    <row r="558" spans="1:9" ht="31.5" x14ac:dyDescent="0.25">
      <c r="A558" s="36" t="s">
        <v>142</v>
      </c>
      <c r="B558" s="36" t="s">
        <v>143</v>
      </c>
      <c r="C558" s="36" t="s">
        <v>1083</v>
      </c>
      <c r="D558" s="36" t="s">
        <v>1084</v>
      </c>
      <c r="E558" s="36" t="s">
        <v>7</v>
      </c>
      <c r="F558" s="21">
        <v>884.060000000061</v>
      </c>
      <c r="G558" s="21">
        <v>0</v>
      </c>
      <c r="H558" s="21">
        <v>3249.29000000001</v>
      </c>
      <c r="I558" s="21">
        <v>1934.1000000000099</v>
      </c>
    </row>
    <row r="559" spans="1:9" ht="31.5" x14ac:dyDescent="0.25">
      <c r="A559" s="36" t="s">
        <v>142</v>
      </c>
      <c r="B559" s="36" t="s">
        <v>143</v>
      </c>
      <c r="C559" s="36" t="s">
        <v>1085</v>
      </c>
      <c r="D559" s="36" t="s">
        <v>296</v>
      </c>
      <c r="E559" s="36" t="s">
        <v>7</v>
      </c>
      <c r="F559" s="21">
        <v>547.55000000003997</v>
      </c>
      <c r="G559" s="21">
        <v>0</v>
      </c>
      <c r="H559" s="21">
        <v>0</v>
      </c>
      <c r="I559" s="21">
        <v>0</v>
      </c>
    </row>
    <row r="560" spans="1:9" ht="63" x14ac:dyDescent="0.25">
      <c r="A560" s="36" t="s">
        <v>142</v>
      </c>
      <c r="B560" s="36" t="s">
        <v>143</v>
      </c>
      <c r="C560" s="36" t="s">
        <v>1086</v>
      </c>
      <c r="D560" s="36" t="s">
        <v>1087</v>
      </c>
      <c r="E560" s="36" t="s">
        <v>7</v>
      </c>
      <c r="F560" s="21">
        <v>2110.3199999999902</v>
      </c>
      <c r="G560" s="21">
        <v>0</v>
      </c>
      <c r="H560" s="21">
        <v>0</v>
      </c>
      <c r="I560" s="21">
        <v>0</v>
      </c>
    </row>
    <row r="561" spans="1:9" ht="78.75" x14ac:dyDescent="0.25">
      <c r="A561" s="36" t="s">
        <v>142</v>
      </c>
      <c r="B561" s="36" t="s">
        <v>143</v>
      </c>
      <c r="C561" s="36" t="s">
        <v>1088</v>
      </c>
      <c r="D561" s="36" t="s">
        <v>1089</v>
      </c>
      <c r="E561" s="36" t="s">
        <v>7</v>
      </c>
      <c r="F561" s="21">
        <v>0</v>
      </c>
      <c r="G561" s="21">
        <v>0</v>
      </c>
      <c r="H561" s="21">
        <v>438.39999999986702</v>
      </c>
      <c r="I561" s="21">
        <v>0</v>
      </c>
    </row>
    <row r="562" spans="1:9" ht="47.25" x14ac:dyDescent="0.25">
      <c r="A562" s="36" t="s">
        <v>142</v>
      </c>
      <c r="B562" s="36" t="s">
        <v>143</v>
      </c>
      <c r="C562" s="36" t="s">
        <v>1090</v>
      </c>
      <c r="D562" s="36" t="s">
        <v>1091</v>
      </c>
      <c r="E562" s="36" t="s">
        <v>7</v>
      </c>
      <c r="F562" s="21">
        <v>281277.36000003899</v>
      </c>
      <c r="G562" s="21">
        <v>0</v>
      </c>
      <c r="H562" s="21">
        <v>320905.87000004301</v>
      </c>
      <c r="I562" s="21">
        <v>0</v>
      </c>
    </row>
    <row r="563" spans="1:9" ht="78.75" x14ac:dyDescent="0.25">
      <c r="A563" s="36" t="s">
        <v>142</v>
      </c>
      <c r="B563" s="36" t="s">
        <v>143</v>
      </c>
      <c r="C563" s="36" t="s">
        <v>1092</v>
      </c>
      <c r="D563" s="36" t="s">
        <v>1093</v>
      </c>
      <c r="E563" s="36" t="s">
        <v>7</v>
      </c>
      <c r="F563" s="21">
        <v>0</v>
      </c>
      <c r="G563" s="21">
        <v>0</v>
      </c>
      <c r="H563" s="21">
        <v>33.380000000016899</v>
      </c>
      <c r="I563" s="21">
        <v>0</v>
      </c>
    </row>
    <row r="564" spans="1:9" ht="78.75" x14ac:dyDescent="0.25">
      <c r="A564" s="36" t="s">
        <v>142</v>
      </c>
      <c r="B564" s="36" t="s">
        <v>143</v>
      </c>
      <c r="C564" s="36" t="s">
        <v>1094</v>
      </c>
      <c r="D564" s="36" t="s">
        <v>1095</v>
      </c>
      <c r="E564" s="36" t="s">
        <v>7</v>
      </c>
      <c r="F564" s="21">
        <v>379.13000000004303</v>
      </c>
      <c r="G564" s="21">
        <v>168.530000000043</v>
      </c>
      <c r="H564" s="21">
        <v>0</v>
      </c>
      <c r="I564" s="21">
        <v>0</v>
      </c>
    </row>
    <row r="565" spans="1:9" ht="47.25" x14ac:dyDescent="0.25">
      <c r="A565" s="36" t="s">
        <v>142</v>
      </c>
      <c r="B565" s="36" t="s">
        <v>143</v>
      </c>
      <c r="C565" s="36" t="s">
        <v>1096</v>
      </c>
      <c r="D565" s="36" t="s">
        <v>1097</v>
      </c>
      <c r="E565" s="36" t="s">
        <v>7</v>
      </c>
      <c r="F565" s="21">
        <v>84.239999999949106</v>
      </c>
      <c r="G565" s="21">
        <v>0</v>
      </c>
      <c r="H565" s="21">
        <v>283.66999999994698</v>
      </c>
      <c r="I565" s="21">
        <v>0</v>
      </c>
    </row>
    <row r="566" spans="1:9" ht="47.25" x14ac:dyDescent="0.25">
      <c r="A566" s="36" t="s">
        <v>142</v>
      </c>
      <c r="B566" s="36" t="s">
        <v>143</v>
      </c>
      <c r="C566" s="36" t="s">
        <v>1098</v>
      </c>
      <c r="D566" s="36" t="s">
        <v>1099</v>
      </c>
      <c r="E566" s="36" t="s">
        <v>7</v>
      </c>
      <c r="F566" s="21">
        <v>4359.4199999955999</v>
      </c>
      <c r="G566" s="21">
        <v>0</v>
      </c>
      <c r="H566" s="21">
        <v>11063.049999995301</v>
      </c>
      <c r="I566" s="21">
        <v>0</v>
      </c>
    </row>
    <row r="567" spans="1:9" ht="47.25" x14ac:dyDescent="0.25">
      <c r="A567" s="36" t="s">
        <v>142</v>
      </c>
      <c r="B567" s="36" t="s">
        <v>143</v>
      </c>
      <c r="C567" s="36" t="s">
        <v>1100</v>
      </c>
      <c r="D567" s="36" t="s">
        <v>1101</v>
      </c>
      <c r="E567" s="36" t="s">
        <v>7</v>
      </c>
      <c r="F567" s="21">
        <v>63.180000000003901</v>
      </c>
      <c r="G567" s="21">
        <v>0</v>
      </c>
      <c r="H567" s="21">
        <v>0</v>
      </c>
      <c r="I567" s="21">
        <v>0</v>
      </c>
    </row>
    <row r="568" spans="1:9" ht="63" x14ac:dyDescent="0.25">
      <c r="A568" s="36" t="s">
        <v>142</v>
      </c>
      <c r="B568" s="36" t="s">
        <v>143</v>
      </c>
      <c r="C568" s="36" t="s">
        <v>1102</v>
      </c>
      <c r="D568" s="36" t="s">
        <v>1103</v>
      </c>
      <c r="E568" s="36" t="s">
        <v>7</v>
      </c>
      <c r="F568" s="21">
        <v>42.1199999999981</v>
      </c>
      <c r="G568" s="21">
        <v>21.059999999998102</v>
      </c>
      <c r="H568" s="21">
        <v>25.789999999997899</v>
      </c>
      <c r="I568" s="21">
        <v>0</v>
      </c>
    </row>
    <row r="569" spans="1:9" ht="47.25" x14ac:dyDescent="0.25">
      <c r="A569" s="36" t="s">
        <v>142</v>
      </c>
      <c r="B569" s="36" t="s">
        <v>143</v>
      </c>
      <c r="C569" s="36" t="s">
        <v>1104</v>
      </c>
      <c r="D569" s="36" t="s">
        <v>1105</v>
      </c>
      <c r="E569" s="36" t="s">
        <v>7</v>
      </c>
      <c r="F569" s="21">
        <v>0</v>
      </c>
      <c r="G569" s="21">
        <v>0</v>
      </c>
      <c r="H569" s="21">
        <v>25.779999999994601</v>
      </c>
      <c r="I569" s="21">
        <v>0</v>
      </c>
    </row>
    <row r="570" spans="1:9" ht="47.25" x14ac:dyDescent="0.25">
      <c r="A570" s="36" t="s">
        <v>142</v>
      </c>
      <c r="B570" s="36" t="s">
        <v>143</v>
      </c>
      <c r="C570" s="36" t="s">
        <v>1106</v>
      </c>
      <c r="D570" s="36" t="s">
        <v>1107</v>
      </c>
      <c r="E570" s="36" t="s">
        <v>7</v>
      </c>
      <c r="F570" s="21">
        <v>0</v>
      </c>
      <c r="G570" s="21">
        <v>0</v>
      </c>
      <c r="H570" s="21">
        <v>618.91000000008705</v>
      </c>
      <c r="I570" s="21">
        <v>0</v>
      </c>
    </row>
    <row r="571" spans="1:9" ht="31.5" x14ac:dyDescent="0.25">
      <c r="A571" s="36" t="s">
        <v>142</v>
      </c>
      <c r="B571" s="36" t="s">
        <v>143</v>
      </c>
      <c r="C571" s="36" t="s">
        <v>1108</v>
      </c>
      <c r="D571" s="36" t="s">
        <v>1109</v>
      </c>
      <c r="E571" s="36" t="s">
        <v>7</v>
      </c>
      <c r="F571" s="21">
        <v>0</v>
      </c>
      <c r="G571" s="21">
        <v>0</v>
      </c>
      <c r="H571" s="21">
        <v>128.93999999998499</v>
      </c>
      <c r="I571" s="21">
        <v>0</v>
      </c>
    </row>
    <row r="572" spans="1:9" ht="31.5" x14ac:dyDescent="0.25">
      <c r="A572" s="36" t="s">
        <v>142</v>
      </c>
      <c r="B572" s="36" t="s">
        <v>143</v>
      </c>
      <c r="C572" s="36" t="s">
        <v>1110</v>
      </c>
      <c r="D572" s="36" t="s">
        <v>1111</v>
      </c>
      <c r="E572" s="36" t="s">
        <v>7</v>
      </c>
      <c r="F572" s="21">
        <v>63.179999999989498</v>
      </c>
      <c r="G572" s="21">
        <v>0</v>
      </c>
      <c r="H572" s="21">
        <v>1287.1699999999901</v>
      </c>
      <c r="I572" s="21">
        <v>642.46999999998695</v>
      </c>
    </row>
    <row r="573" spans="1:9" ht="31.5" x14ac:dyDescent="0.25">
      <c r="A573" s="36" t="s">
        <v>142</v>
      </c>
      <c r="B573" s="36" t="s">
        <v>143</v>
      </c>
      <c r="C573" s="36" t="s">
        <v>1112</v>
      </c>
      <c r="D573" s="36" t="s">
        <v>1113</v>
      </c>
      <c r="E573" s="36" t="s">
        <v>7</v>
      </c>
      <c r="F573" s="21">
        <v>300.28000000001902</v>
      </c>
      <c r="G573" s="21">
        <v>0</v>
      </c>
      <c r="H573" s="21">
        <v>0</v>
      </c>
      <c r="I573" s="21">
        <v>0</v>
      </c>
    </row>
    <row r="574" spans="1:9" ht="47.25" x14ac:dyDescent="0.25">
      <c r="A574" s="36" t="s">
        <v>142</v>
      </c>
      <c r="B574" s="36" t="s">
        <v>143</v>
      </c>
      <c r="C574" s="36" t="s">
        <v>1114</v>
      </c>
      <c r="D574" s="36" t="s">
        <v>1115</v>
      </c>
      <c r="E574" s="36" t="s">
        <v>7</v>
      </c>
      <c r="F574" s="21">
        <v>29.39</v>
      </c>
      <c r="G574" s="21">
        <v>17.670000000000002</v>
      </c>
      <c r="H574" s="21">
        <v>0</v>
      </c>
      <c r="I574" s="21">
        <v>0</v>
      </c>
    </row>
    <row r="575" spans="1:9" ht="63" x14ac:dyDescent="0.25">
      <c r="A575" s="36" t="s">
        <v>142</v>
      </c>
      <c r="B575" s="36" t="s">
        <v>143</v>
      </c>
      <c r="C575" s="36" t="s">
        <v>1116</v>
      </c>
      <c r="D575" s="36" t="s">
        <v>1117</v>
      </c>
      <c r="E575" s="36" t="s">
        <v>7</v>
      </c>
      <c r="F575" s="21">
        <v>0</v>
      </c>
      <c r="G575" s="21">
        <v>0</v>
      </c>
      <c r="H575" s="21">
        <v>25.7899999999972</v>
      </c>
      <c r="I575" s="21">
        <v>0</v>
      </c>
    </row>
    <row r="576" spans="1:9" ht="31.5" x14ac:dyDescent="0.25">
      <c r="A576" s="36" t="s">
        <v>142</v>
      </c>
      <c r="B576" s="36" t="s">
        <v>143</v>
      </c>
      <c r="C576" s="36" t="s">
        <v>1118</v>
      </c>
      <c r="D576" s="36" t="s">
        <v>1119</v>
      </c>
      <c r="E576" s="36" t="s">
        <v>7</v>
      </c>
      <c r="F576" s="21">
        <v>0</v>
      </c>
      <c r="G576" s="21">
        <v>0</v>
      </c>
      <c r="H576" s="21">
        <v>128.38000000000599</v>
      </c>
      <c r="I576" s="21">
        <v>0</v>
      </c>
    </row>
    <row r="577" spans="1:9" ht="31.5" x14ac:dyDescent="0.25">
      <c r="A577" s="36" t="s">
        <v>142</v>
      </c>
      <c r="B577" s="36" t="s">
        <v>143</v>
      </c>
      <c r="C577" s="36" t="s">
        <v>1120</v>
      </c>
      <c r="D577" s="36" t="s">
        <v>1121</v>
      </c>
      <c r="E577" s="36" t="s">
        <v>7</v>
      </c>
      <c r="F577" s="21">
        <v>0</v>
      </c>
      <c r="G577" s="21">
        <v>0</v>
      </c>
      <c r="H577" s="21">
        <v>4220.8899999999403</v>
      </c>
      <c r="I577" s="21">
        <v>2183.6399999999398</v>
      </c>
    </row>
    <row r="578" spans="1:9" ht="31.5" x14ac:dyDescent="0.25">
      <c r="A578" s="36" t="s">
        <v>142</v>
      </c>
      <c r="B578" s="36" t="s">
        <v>143</v>
      </c>
      <c r="C578" s="36" t="s">
        <v>1122</v>
      </c>
      <c r="D578" s="36" t="s">
        <v>1123</v>
      </c>
      <c r="E578" s="36" t="s">
        <v>7</v>
      </c>
      <c r="F578" s="21">
        <v>84.239999999959593</v>
      </c>
      <c r="G578" s="21">
        <v>0</v>
      </c>
      <c r="H578" s="21">
        <v>1439.8999999999701</v>
      </c>
      <c r="I578" s="21">
        <v>1259.3799999999701</v>
      </c>
    </row>
    <row r="579" spans="1:9" ht="31.5" x14ac:dyDescent="0.25">
      <c r="A579" s="36" t="s">
        <v>142</v>
      </c>
      <c r="B579" s="36" t="s">
        <v>143</v>
      </c>
      <c r="C579" s="36" t="s">
        <v>1124</v>
      </c>
      <c r="D579" s="36" t="s">
        <v>1125</v>
      </c>
      <c r="E579" s="36" t="s">
        <v>7</v>
      </c>
      <c r="F579" s="21">
        <v>0</v>
      </c>
      <c r="G579" s="21">
        <v>0</v>
      </c>
      <c r="H579" s="21">
        <v>65.469999999999899</v>
      </c>
      <c r="I579" s="21">
        <v>0</v>
      </c>
    </row>
    <row r="580" spans="1:9" ht="31.5" x14ac:dyDescent="0.25">
      <c r="A580" s="36" t="s">
        <v>142</v>
      </c>
      <c r="B580" s="36" t="s">
        <v>143</v>
      </c>
      <c r="C580" s="36" t="s">
        <v>1126</v>
      </c>
      <c r="D580" s="36" t="s">
        <v>1127</v>
      </c>
      <c r="E580" s="36" t="s">
        <v>7</v>
      </c>
      <c r="F580" s="21">
        <v>42.12</v>
      </c>
      <c r="G580" s="21">
        <v>0</v>
      </c>
      <c r="H580" s="21">
        <v>0</v>
      </c>
      <c r="I580" s="21">
        <v>0</v>
      </c>
    </row>
    <row r="581" spans="1:9" ht="31.5" x14ac:dyDescent="0.25">
      <c r="A581" s="36" t="s">
        <v>142</v>
      </c>
      <c r="B581" s="36" t="s">
        <v>143</v>
      </c>
      <c r="C581" s="36" t="s">
        <v>1128</v>
      </c>
      <c r="D581" s="36" t="s">
        <v>1129</v>
      </c>
      <c r="E581" s="36" t="s">
        <v>7</v>
      </c>
      <c r="F581" s="21">
        <v>84.239999999997494</v>
      </c>
      <c r="G581" s="21">
        <v>0</v>
      </c>
      <c r="H581" s="21">
        <v>77.360000000004206</v>
      </c>
      <c r="I581" s="21">
        <v>0</v>
      </c>
    </row>
    <row r="582" spans="1:9" ht="31.5" x14ac:dyDescent="0.25">
      <c r="A582" s="36" t="s">
        <v>142</v>
      </c>
      <c r="B582" s="36" t="s">
        <v>143</v>
      </c>
      <c r="C582" s="36" t="s">
        <v>1130</v>
      </c>
      <c r="D582" s="36" t="s">
        <v>1131</v>
      </c>
      <c r="E582" s="36" t="s">
        <v>7</v>
      </c>
      <c r="F582" s="21">
        <v>11.7199999999575</v>
      </c>
      <c r="G582" s="21">
        <v>0</v>
      </c>
      <c r="H582" s="21">
        <v>257.95999999996297</v>
      </c>
      <c r="I582" s="21">
        <v>7.9999999963092705E-2</v>
      </c>
    </row>
    <row r="583" spans="1:9" ht="31.5" x14ac:dyDescent="0.25">
      <c r="A583" s="36" t="s">
        <v>142</v>
      </c>
      <c r="B583" s="36" t="s">
        <v>143</v>
      </c>
      <c r="C583" s="36" t="s">
        <v>1132</v>
      </c>
      <c r="D583" s="36" t="s">
        <v>1133</v>
      </c>
      <c r="E583" s="36" t="s">
        <v>7</v>
      </c>
      <c r="F583" s="21">
        <v>0</v>
      </c>
      <c r="G583" s="21">
        <v>0</v>
      </c>
      <c r="H583" s="21">
        <v>154.730000000042</v>
      </c>
      <c r="I583" s="21">
        <v>0</v>
      </c>
    </row>
    <row r="584" spans="1:9" ht="31.5" x14ac:dyDescent="0.25">
      <c r="A584" s="36" t="s">
        <v>142</v>
      </c>
      <c r="B584" s="36" t="s">
        <v>143</v>
      </c>
      <c r="C584" s="36" t="s">
        <v>1134</v>
      </c>
      <c r="D584" s="36" t="s">
        <v>1135</v>
      </c>
      <c r="E584" s="36" t="s">
        <v>7</v>
      </c>
      <c r="F584" s="21">
        <v>55.6699999999854</v>
      </c>
      <c r="G584" s="21">
        <v>0</v>
      </c>
      <c r="H584" s="21">
        <v>618.90999999998098</v>
      </c>
      <c r="I584" s="21">
        <v>0</v>
      </c>
    </row>
    <row r="585" spans="1:9" ht="31.5" x14ac:dyDescent="0.25">
      <c r="A585" s="36" t="s">
        <v>142</v>
      </c>
      <c r="B585" s="36" t="s">
        <v>143</v>
      </c>
      <c r="C585" s="36" t="s">
        <v>1136</v>
      </c>
      <c r="D585" s="36" t="s">
        <v>1137</v>
      </c>
      <c r="E585" s="36" t="s">
        <v>7</v>
      </c>
      <c r="F585" s="21">
        <v>6528.6000000005397</v>
      </c>
      <c r="G585" s="21">
        <v>0</v>
      </c>
      <c r="H585" s="21">
        <v>5415.4799999994402</v>
      </c>
      <c r="I585" s="21">
        <v>0</v>
      </c>
    </row>
    <row r="586" spans="1:9" ht="31.5" x14ac:dyDescent="0.25">
      <c r="A586" s="36" t="s">
        <v>142</v>
      </c>
      <c r="B586" s="36" t="s">
        <v>143</v>
      </c>
      <c r="C586" s="36" t="s">
        <v>1138</v>
      </c>
      <c r="D586" s="36" t="s">
        <v>1139</v>
      </c>
      <c r="E586" s="36" t="s">
        <v>7</v>
      </c>
      <c r="F586" s="21">
        <v>0</v>
      </c>
      <c r="G586" s="21">
        <v>0</v>
      </c>
      <c r="H586" s="21">
        <v>904.81999999996196</v>
      </c>
      <c r="I586" s="21">
        <v>311.68999999996203</v>
      </c>
    </row>
    <row r="587" spans="1:9" ht="31.5" x14ac:dyDescent="0.25">
      <c r="A587" s="36" t="s">
        <v>142</v>
      </c>
      <c r="B587" s="36" t="s">
        <v>143</v>
      </c>
      <c r="C587" s="36" t="s">
        <v>1140</v>
      </c>
      <c r="D587" s="36" t="s">
        <v>1141</v>
      </c>
      <c r="E587" s="36" t="s">
        <v>7</v>
      </c>
      <c r="F587" s="21">
        <v>21.059999999992499</v>
      </c>
      <c r="G587" s="21">
        <v>0</v>
      </c>
      <c r="H587" s="21">
        <v>0</v>
      </c>
      <c r="I587" s="21">
        <v>0</v>
      </c>
    </row>
    <row r="588" spans="1:9" ht="31.5" x14ac:dyDescent="0.25">
      <c r="A588" s="36" t="s">
        <v>142</v>
      </c>
      <c r="B588" s="36" t="s">
        <v>143</v>
      </c>
      <c r="C588" s="36" t="s">
        <v>1142</v>
      </c>
      <c r="D588" s="36" t="s">
        <v>1143</v>
      </c>
      <c r="E588" s="36" t="s">
        <v>7</v>
      </c>
      <c r="F588" s="21">
        <v>0</v>
      </c>
      <c r="G588" s="21">
        <v>0</v>
      </c>
      <c r="H588" s="21">
        <v>283.67</v>
      </c>
      <c r="I588" s="21">
        <v>0</v>
      </c>
    </row>
    <row r="589" spans="1:9" ht="31.5" x14ac:dyDescent="0.25">
      <c r="A589" s="36" t="s">
        <v>142</v>
      </c>
      <c r="B589" s="36" t="s">
        <v>143</v>
      </c>
      <c r="C589" s="36" t="s">
        <v>1144</v>
      </c>
      <c r="D589" s="36" t="s">
        <v>1145</v>
      </c>
      <c r="E589" s="36" t="s">
        <v>7</v>
      </c>
      <c r="F589" s="21">
        <v>0</v>
      </c>
      <c r="G589" s="21">
        <v>0</v>
      </c>
      <c r="H589" s="21">
        <v>349.74999999999301</v>
      </c>
      <c r="I589" s="21">
        <v>349.74999999999301</v>
      </c>
    </row>
    <row r="590" spans="1:9" ht="31.5" x14ac:dyDescent="0.25">
      <c r="A590" s="36" t="s">
        <v>142</v>
      </c>
      <c r="B590" s="36" t="s">
        <v>143</v>
      </c>
      <c r="C590" s="36" t="s">
        <v>1146</v>
      </c>
      <c r="D590" s="36" t="s">
        <v>1147</v>
      </c>
      <c r="E590" s="36" t="s">
        <v>7</v>
      </c>
      <c r="F590" s="21">
        <v>1495.26</v>
      </c>
      <c r="G590" s="21">
        <v>0</v>
      </c>
      <c r="H590" s="21">
        <v>103.150000000009</v>
      </c>
      <c r="I590" s="21">
        <v>0</v>
      </c>
    </row>
    <row r="591" spans="1:9" ht="31.5" x14ac:dyDescent="0.25">
      <c r="A591" s="36" t="s">
        <v>142</v>
      </c>
      <c r="B591" s="36" t="s">
        <v>143</v>
      </c>
      <c r="C591" s="36" t="s">
        <v>1148</v>
      </c>
      <c r="D591" s="36" t="s">
        <v>1149</v>
      </c>
      <c r="E591" s="36" t="s">
        <v>7</v>
      </c>
      <c r="F591" s="21">
        <v>621.68999999999096</v>
      </c>
      <c r="G591" s="21">
        <v>0</v>
      </c>
      <c r="H591" s="21">
        <v>2274.01999999999</v>
      </c>
      <c r="I591" s="21">
        <v>0</v>
      </c>
    </row>
    <row r="592" spans="1:9" ht="31.5" x14ac:dyDescent="0.25">
      <c r="A592" s="36" t="s">
        <v>142</v>
      </c>
      <c r="B592" s="36" t="s">
        <v>143</v>
      </c>
      <c r="C592" s="36" t="s">
        <v>1150</v>
      </c>
      <c r="D592" s="36" t="s">
        <v>1151</v>
      </c>
      <c r="E592" s="36" t="s">
        <v>7</v>
      </c>
      <c r="F592" s="21">
        <v>105.339999999998</v>
      </c>
      <c r="G592" s="21">
        <v>42.159999999998</v>
      </c>
      <c r="H592" s="21">
        <v>509.75999999999902</v>
      </c>
      <c r="I592" s="21">
        <v>509.75999999999902</v>
      </c>
    </row>
    <row r="593" spans="1:9" ht="31.5" x14ac:dyDescent="0.25">
      <c r="A593" s="36" t="s">
        <v>142</v>
      </c>
      <c r="B593" s="36" t="s">
        <v>143</v>
      </c>
      <c r="C593" s="36" t="s">
        <v>1152</v>
      </c>
      <c r="D593" s="36" t="s">
        <v>1153</v>
      </c>
      <c r="E593" s="36" t="s">
        <v>7</v>
      </c>
      <c r="F593" s="21">
        <v>315.90000000005699</v>
      </c>
      <c r="G593" s="21">
        <v>0</v>
      </c>
      <c r="H593" s="21">
        <v>0</v>
      </c>
      <c r="I593" s="21">
        <v>0</v>
      </c>
    </row>
    <row r="594" spans="1:9" ht="31.5" x14ac:dyDescent="0.25">
      <c r="A594" s="36" t="s">
        <v>142</v>
      </c>
      <c r="B594" s="36" t="s">
        <v>143</v>
      </c>
      <c r="C594" s="36" t="s">
        <v>1154</v>
      </c>
      <c r="D594" s="36" t="s">
        <v>1155</v>
      </c>
      <c r="E594" s="36" t="s">
        <v>7</v>
      </c>
      <c r="F594" s="21">
        <v>1733.6599999999701</v>
      </c>
      <c r="G594" s="21">
        <v>0</v>
      </c>
      <c r="H594" s="21">
        <v>2449.8599999999001</v>
      </c>
      <c r="I594" s="21">
        <v>0</v>
      </c>
    </row>
    <row r="595" spans="1:9" ht="31.5" x14ac:dyDescent="0.25">
      <c r="A595" s="36" t="s">
        <v>142</v>
      </c>
      <c r="B595" s="36" t="s">
        <v>143</v>
      </c>
      <c r="C595" s="36" t="s">
        <v>1156</v>
      </c>
      <c r="D595" s="36" t="s">
        <v>1157</v>
      </c>
      <c r="E595" s="36" t="s">
        <v>7</v>
      </c>
      <c r="F595" s="21">
        <v>168.479999999981</v>
      </c>
      <c r="G595" s="21">
        <v>0</v>
      </c>
      <c r="H595" s="21">
        <v>0</v>
      </c>
      <c r="I595" s="21">
        <v>0</v>
      </c>
    </row>
    <row r="596" spans="1:9" ht="31.5" x14ac:dyDescent="0.25">
      <c r="A596" s="36" t="s">
        <v>142</v>
      </c>
      <c r="B596" s="36" t="s">
        <v>143</v>
      </c>
      <c r="C596" s="36" t="s">
        <v>1158</v>
      </c>
      <c r="D596" s="36" t="s">
        <v>1159</v>
      </c>
      <c r="E596" s="36" t="s">
        <v>7</v>
      </c>
      <c r="F596" s="21">
        <v>104.71</v>
      </c>
      <c r="G596" s="21">
        <v>62.59</v>
      </c>
      <c r="H596" s="21">
        <v>0</v>
      </c>
      <c r="I596" s="21">
        <v>0</v>
      </c>
    </row>
    <row r="597" spans="1:9" ht="31.5" x14ac:dyDescent="0.25">
      <c r="A597" s="36" t="s">
        <v>142</v>
      </c>
      <c r="B597" s="36" t="s">
        <v>143</v>
      </c>
      <c r="C597" s="36" t="s">
        <v>1160</v>
      </c>
      <c r="D597" s="36" t="s">
        <v>1161</v>
      </c>
      <c r="E597" s="36" t="s">
        <v>7</v>
      </c>
      <c r="F597" s="21">
        <v>1778.49999999998</v>
      </c>
      <c r="G597" s="21">
        <v>0</v>
      </c>
      <c r="H597" s="21">
        <v>1083.0999999999999</v>
      </c>
      <c r="I597" s="21">
        <v>0</v>
      </c>
    </row>
    <row r="598" spans="1:9" ht="31.5" x14ac:dyDescent="0.25">
      <c r="A598" s="36" t="s">
        <v>142</v>
      </c>
      <c r="B598" s="36" t="s">
        <v>143</v>
      </c>
      <c r="C598" s="36" t="s">
        <v>1162</v>
      </c>
      <c r="D598" s="36" t="s">
        <v>1163</v>
      </c>
      <c r="E598" s="36" t="s">
        <v>7</v>
      </c>
      <c r="F598" s="21">
        <v>945.01000000000101</v>
      </c>
      <c r="G598" s="21">
        <v>313.210000000001</v>
      </c>
      <c r="H598" s="21">
        <v>618.90999999999701</v>
      </c>
      <c r="I598" s="21">
        <v>361.02999999999702</v>
      </c>
    </row>
    <row r="599" spans="1:9" ht="31.5" x14ac:dyDescent="0.25">
      <c r="A599" s="36" t="s">
        <v>142</v>
      </c>
      <c r="B599" s="36" t="s">
        <v>143</v>
      </c>
      <c r="C599" s="36" t="s">
        <v>1164</v>
      </c>
      <c r="D599" s="36" t="s">
        <v>1165</v>
      </c>
      <c r="E599" s="36" t="s">
        <v>7</v>
      </c>
      <c r="F599" s="21">
        <v>400.14000000001198</v>
      </c>
      <c r="G599" s="21">
        <v>0</v>
      </c>
      <c r="H599" s="21">
        <v>0</v>
      </c>
      <c r="I599" s="21">
        <v>0</v>
      </c>
    </row>
    <row r="600" spans="1:9" ht="31.5" x14ac:dyDescent="0.25">
      <c r="A600" s="36" t="s">
        <v>142</v>
      </c>
      <c r="B600" s="36" t="s">
        <v>143</v>
      </c>
      <c r="C600" s="36" t="s">
        <v>1166</v>
      </c>
      <c r="D600" s="36" t="s">
        <v>1167</v>
      </c>
      <c r="E600" s="36" t="s">
        <v>7</v>
      </c>
      <c r="F600" s="21">
        <v>0</v>
      </c>
      <c r="G600" s="21">
        <v>0</v>
      </c>
      <c r="H600" s="21">
        <v>412.59999999999798</v>
      </c>
      <c r="I600" s="21">
        <v>0</v>
      </c>
    </row>
    <row r="601" spans="1:9" ht="31.5" x14ac:dyDescent="0.25">
      <c r="A601" s="36" t="s">
        <v>142</v>
      </c>
      <c r="B601" s="36" t="s">
        <v>143</v>
      </c>
      <c r="C601" s="36" t="s">
        <v>1168</v>
      </c>
      <c r="D601" s="36" t="s">
        <v>1169</v>
      </c>
      <c r="E601" s="36" t="s">
        <v>7</v>
      </c>
      <c r="F601" s="21">
        <v>0</v>
      </c>
      <c r="G601" s="21">
        <v>0</v>
      </c>
      <c r="H601" s="21">
        <v>593.11999999999898</v>
      </c>
      <c r="I601" s="21">
        <v>0</v>
      </c>
    </row>
    <row r="602" spans="1:9" ht="31.5" x14ac:dyDescent="0.25">
      <c r="A602" s="36" t="s">
        <v>142</v>
      </c>
      <c r="B602" s="36" t="s">
        <v>143</v>
      </c>
      <c r="C602" s="36" t="s">
        <v>1170</v>
      </c>
      <c r="D602" s="36" t="s">
        <v>1171</v>
      </c>
      <c r="E602" s="36" t="s">
        <v>7</v>
      </c>
      <c r="F602" s="21">
        <v>610.74000000000103</v>
      </c>
      <c r="G602" s="21">
        <v>0</v>
      </c>
      <c r="H602" s="21">
        <v>412.61000000000399</v>
      </c>
      <c r="I602" s="21">
        <v>0</v>
      </c>
    </row>
    <row r="603" spans="1:9" ht="31.5" x14ac:dyDescent="0.25">
      <c r="A603" s="36" t="s">
        <v>142</v>
      </c>
      <c r="B603" s="36" t="s">
        <v>143</v>
      </c>
      <c r="C603" s="36" t="s">
        <v>1172</v>
      </c>
      <c r="D603" s="36" t="s">
        <v>311</v>
      </c>
      <c r="E603" s="36" t="s">
        <v>7</v>
      </c>
      <c r="F603" s="21">
        <v>0</v>
      </c>
      <c r="G603" s="21">
        <v>0</v>
      </c>
      <c r="H603" s="21">
        <v>5837.56</v>
      </c>
      <c r="I603" s="21">
        <v>0</v>
      </c>
    </row>
    <row r="604" spans="1:9" ht="31.5" x14ac:dyDescent="0.25">
      <c r="A604" s="36" t="s">
        <v>142</v>
      </c>
      <c r="B604" s="36" t="s">
        <v>143</v>
      </c>
      <c r="C604" s="36" t="s">
        <v>1173</v>
      </c>
      <c r="D604" s="36" t="s">
        <v>1174</v>
      </c>
      <c r="E604" s="36" t="s">
        <v>7</v>
      </c>
      <c r="F604" s="21">
        <v>505.43999999999301</v>
      </c>
      <c r="G604" s="21">
        <v>0</v>
      </c>
      <c r="H604" s="21">
        <v>464.17999999999898</v>
      </c>
      <c r="I604" s="21">
        <v>0</v>
      </c>
    </row>
    <row r="605" spans="1:9" ht="31.5" x14ac:dyDescent="0.25">
      <c r="A605" s="36" t="s">
        <v>142</v>
      </c>
      <c r="B605" s="36" t="s">
        <v>143</v>
      </c>
      <c r="C605" s="36" t="s">
        <v>1175</v>
      </c>
      <c r="D605" s="36" t="s">
        <v>1176</v>
      </c>
      <c r="E605" s="36" t="s">
        <v>7</v>
      </c>
      <c r="F605" s="21">
        <v>5.7100000000500604</v>
      </c>
      <c r="G605" s="21">
        <v>5.7100000000500604</v>
      </c>
      <c r="H605" s="21">
        <v>0</v>
      </c>
      <c r="I605" s="21">
        <v>0</v>
      </c>
    </row>
    <row r="606" spans="1:9" ht="31.5" x14ac:dyDescent="0.25">
      <c r="A606" s="36" t="s">
        <v>142</v>
      </c>
      <c r="B606" s="36" t="s">
        <v>143</v>
      </c>
      <c r="C606" s="36" t="s">
        <v>1177</v>
      </c>
      <c r="D606" s="36" t="s">
        <v>1178</v>
      </c>
      <c r="E606" s="36" t="s">
        <v>7</v>
      </c>
      <c r="F606" s="21">
        <v>715.3</v>
      </c>
      <c r="G606" s="21">
        <v>0</v>
      </c>
      <c r="H606" s="21">
        <v>282.259999999998</v>
      </c>
      <c r="I606" s="21">
        <v>153.319999999998</v>
      </c>
    </row>
    <row r="607" spans="1:9" ht="31.5" x14ac:dyDescent="0.25">
      <c r="A607" s="36" t="s">
        <v>142</v>
      </c>
      <c r="B607" s="36" t="s">
        <v>143</v>
      </c>
      <c r="C607" s="36" t="s">
        <v>1179</v>
      </c>
      <c r="D607" s="36" t="s">
        <v>202</v>
      </c>
      <c r="E607" s="36" t="s">
        <v>7</v>
      </c>
      <c r="F607" s="21">
        <v>0</v>
      </c>
      <c r="G607" s="21">
        <v>0</v>
      </c>
      <c r="H607" s="21">
        <v>1.9999999989494199E-2</v>
      </c>
      <c r="I607" s="21">
        <v>0</v>
      </c>
    </row>
    <row r="608" spans="1:9" ht="31.5" x14ac:dyDescent="0.25">
      <c r="A608" s="36" t="s">
        <v>142</v>
      </c>
      <c r="B608" s="36" t="s">
        <v>143</v>
      </c>
      <c r="C608" s="36" t="s">
        <v>1180</v>
      </c>
      <c r="D608" s="36" t="s">
        <v>1181</v>
      </c>
      <c r="E608" s="36" t="s">
        <v>7</v>
      </c>
      <c r="F608" s="21">
        <v>0</v>
      </c>
      <c r="G608" s="21">
        <v>0</v>
      </c>
      <c r="H608" s="21">
        <v>954.15999999999804</v>
      </c>
      <c r="I608" s="21">
        <v>0</v>
      </c>
    </row>
    <row r="609" spans="1:9" ht="31.5" x14ac:dyDescent="0.25">
      <c r="A609" s="36" t="s">
        <v>142</v>
      </c>
      <c r="B609" s="36" t="s">
        <v>143</v>
      </c>
      <c r="C609" s="36" t="s">
        <v>1182</v>
      </c>
      <c r="D609" s="36" t="s">
        <v>1183</v>
      </c>
      <c r="E609" s="36" t="s">
        <v>7</v>
      </c>
      <c r="F609" s="21">
        <v>0</v>
      </c>
      <c r="G609" s="21">
        <v>0</v>
      </c>
      <c r="H609" s="21">
        <v>1938.71</v>
      </c>
      <c r="I609" s="21">
        <v>0</v>
      </c>
    </row>
    <row r="610" spans="1:9" ht="31.5" x14ac:dyDescent="0.25">
      <c r="A610" s="36" t="s">
        <v>142</v>
      </c>
      <c r="B610" s="36" t="s">
        <v>143</v>
      </c>
      <c r="C610" s="36" t="s">
        <v>1184</v>
      </c>
      <c r="D610" s="36" t="s">
        <v>1185</v>
      </c>
      <c r="E610" s="36" t="s">
        <v>7</v>
      </c>
      <c r="F610" s="21">
        <v>5.8599999999945398</v>
      </c>
      <c r="G610" s="21">
        <v>0</v>
      </c>
      <c r="H610" s="21">
        <v>412.60999999999598</v>
      </c>
      <c r="I610" s="21">
        <v>232.089999999996</v>
      </c>
    </row>
    <row r="611" spans="1:9" ht="31.5" x14ac:dyDescent="0.25">
      <c r="A611" s="36" t="s">
        <v>142</v>
      </c>
      <c r="B611" s="36" t="s">
        <v>143</v>
      </c>
      <c r="C611" s="36" t="s">
        <v>1186</v>
      </c>
      <c r="D611" s="36" t="s">
        <v>1187</v>
      </c>
      <c r="E611" s="36" t="s">
        <v>7</v>
      </c>
      <c r="F611" s="21">
        <v>0</v>
      </c>
      <c r="G611" s="21">
        <v>0</v>
      </c>
      <c r="H611" s="21">
        <v>1315.1900000000401</v>
      </c>
      <c r="I611" s="21">
        <v>0</v>
      </c>
    </row>
    <row r="612" spans="1:9" ht="31.5" x14ac:dyDescent="0.25">
      <c r="A612" s="36" t="s">
        <v>142</v>
      </c>
      <c r="B612" s="36" t="s">
        <v>143</v>
      </c>
      <c r="C612" s="36" t="s">
        <v>1188</v>
      </c>
      <c r="D612" s="36" t="s">
        <v>1189</v>
      </c>
      <c r="E612" s="36" t="s">
        <v>7</v>
      </c>
      <c r="F612" s="21">
        <v>0</v>
      </c>
      <c r="G612" s="21">
        <v>0</v>
      </c>
      <c r="H612" s="21">
        <v>4.2999999999997298</v>
      </c>
      <c r="I612" s="21">
        <v>0</v>
      </c>
    </row>
    <row r="613" spans="1:9" ht="31.5" x14ac:dyDescent="0.25">
      <c r="A613" s="36" t="s">
        <v>142</v>
      </c>
      <c r="B613" s="36" t="s">
        <v>143</v>
      </c>
      <c r="C613" s="36" t="s">
        <v>1190</v>
      </c>
      <c r="D613" s="36" t="s">
        <v>1191</v>
      </c>
      <c r="E613" s="36" t="s">
        <v>7</v>
      </c>
      <c r="F613" s="21">
        <v>0</v>
      </c>
      <c r="G613" s="21">
        <v>0</v>
      </c>
      <c r="H613" s="21">
        <v>232.08999999996101</v>
      </c>
      <c r="I613" s="21">
        <v>0</v>
      </c>
    </row>
    <row r="614" spans="1:9" ht="31.5" x14ac:dyDescent="0.25">
      <c r="A614" s="36" t="s">
        <v>142</v>
      </c>
      <c r="B614" s="36" t="s">
        <v>143</v>
      </c>
      <c r="C614" s="36" t="s">
        <v>1192</v>
      </c>
      <c r="D614" s="36" t="s">
        <v>1193</v>
      </c>
      <c r="E614" s="36" t="s">
        <v>7</v>
      </c>
      <c r="F614" s="21">
        <v>400.23999999998898</v>
      </c>
      <c r="G614" s="21">
        <v>9.9999999988767699E-2</v>
      </c>
      <c r="H614" s="21">
        <v>420.28999999998302</v>
      </c>
      <c r="I614" s="21">
        <v>0</v>
      </c>
    </row>
    <row r="615" spans="1:9" ht="31.5" x14ac:dyDescent="0.25">
      <c r="A615" s="36" t="s">
        <v>142</v>
      </c>
      <c r="B615" s="36" t="s">
        <v>143</v>
      </c>
      <c r="C615" s="36" t="s">
        <v>1194</v>
      </c>
      <c r="D615" s="36" t="s">
        <v>1195</v>
      </c>
      <c r="E615" s="36" t="s">
        <v>7</v>
      </c>
      <c r="F615" s="21">
        <v>63.1800000000149</v>
      </c>
      <c r="G615" s="21">
        <v>0</v>
      </c>
      <c r="H615" s="21">
        <v>25.790000000017301</v>
      </c>
      <c r="I615" s="21">
        <v>0</v>
      </c>
    </row>
    <row r="616" spans="1:9" ht="31.5" x14ac:dyDescent="0.25">
      <c r="A616" s="36" t="s">
        <v>142</v>
      </c>
      <c r="B616" s="36" t="s">
        <v>143</v>
      </c>
      <c r="C616" s="36" t="s">
        <v>1196</v>
      </c>
      <c r="D616" s="36" t="s">
        <v>1197</v>
      </c>
      <c r="E616" s="36" t="s">
        <v>7</v>
      </c>
      <c r="F616" s="21">
        <v>203.54999999995599</v>
      </c>
      <c r="G616" s="21">
        <v>0</v>
      </c>
      <c r="H616" s="21">
        <v>437.49999999995902</v>
      </c>
      <c r="I616" s="21">
        <v>0</v>
      </c>
    </row>
    <row r="617" spans="1:9" ht="31.5" x14ac:dyDescent="0.25">
      <c r="A617" s="36" t="s">
        <v>142</v>
      </c>
      <c r="B617" s="36" t="s">
        <v>143</v>
      </c>
      <c r="C617" s="36" t="s">
        <v>1198</v>
      </c>
      <c r="D617" s="36" t="s">
        <v>1199</v>
      </c>
      <c r="E617" s="36" t="s">
        <v>7</v>
      </c>
      <c r="F617" s="21">
        <v>328.27000000000402</v>
      </c>
      <c r="G617" s="21">
        <v>0</v>
      </c>
      <c r="H617" s="21">
        <v>0</v>
      </c>
      <c r="I617" s="21">
        <v>0</v>
      </c>
    </row>
    <row r="618" spans="1:9" ht="31.5" x14ac:dyDescent="0.25">
      <c r="A618" s="36" t="s">
        <v>142</v>
      </c>
      <c r="B618" s="36" t="s">
        <v>143</v>
      </c>
      <c r="C618" s="36" t="s">
        <v>1200</v>
      </c>
      <c r="D618" s="36" t="s">
        <v>1201</v>
      </c>
      <c r="E618" s="36" t="s">
        <v>7</v>
      </c>
      <c r="F618" s="21">
        <v>210.819999999988</v>
      </c>
      <c r="G618" s="21">
        <v>0.21999999998752201</v>
      </c>
      <c r="H618" s="21">
        <v>257.87999999998499</v>
      </c>
      <c r="I618" s="21">
        <v>0</v>
      </c>
    </row>
    <row r="619" spans="1:9" ht="31.5" x14ac:dyDescent="0.25">
      <c r="A619" s="36" t="s">
        <v>142</v>
      </c>
      <c r="B619" s="36" t="s">
        <v>143</v>
      </c>
      <c r="C619" s="36" t="s">
        <v>1202</v>
      </c>
      <c r="D619" s="36" t="s">
        <v>1203</v>
      </c>
      <c r="E619" s="36" t="s">
        <v>7</v>
      </c>
      <c r="F619" s="21">
        <v>326.62999999999101</v>
      </c>
      <c r="G619" s="21">
        <v>0</v>
      </c>
      <c r="H619" s="21">
        <v>224.060000000012</v>
      </c>
      <c r="I619" s="21">
        <v>0</v>
      </c>
    </row>
    <row r="620" spans="1:9" ht="31.5" x14ac:dyDescent="0.25">
      <c r="A620" s="36" t="s">
        <v>142</v>
      </c>
      <c r="B620" s="36" t="s">
        <v>143</v>
      </c>
      <c r="C620" s="36" t="s">
        <v>1204</v>
      </c>
      <c r="D620" s="36" t="s">
        <v>1205</v>
      </c>
      <c r="E620" s="36" t="s">
        <v>7</v>
      </c>
      <c r="F620" s="21">
        <v>63.180000000001797</v>
      </c>
      <c r="G620" s="21">
        <v>0</v>
      </c>
      <c r="H620" s="21">
        <v>0</v>
      </c>
      <c r="I620" s="21">
        <v>0</v>
      </c>
    </row>
    <row r="621" spans="1:9" ht="31.5" x14ac:dyDescent="0.25">
      <c r="A621" s="36" t="s">
        <v>142</v>
      </c>
      <c r="B621" s="36" t="s">
        <v>143</v>
      </c>
      <c r="C621" s="36" t="s">
        <v>1206</v>
      </c>
      <c r="D621" s="36" t="s">
        <v>1207</v>
      </c>
      <c r="E621" s="36" t="s">
        <v>7</v>
      </c>
      <c r="F621" s="21">
        <v>0</v>
      </c>
      <c r="G621" s="21">
        <v>0</v>
      </c>
      <c r="H621" s="21">
        <v>1650.4299999997299</v>
      </c>
      <c r="I621" s="21">
        <v>0</v>
      </c>
    </row>
    <row r="622" spans="1:9" ht="31.5" x14ac:dyDescent="0.25">
      <c r="A622" s="36" t="s">
        <v>142</v>
      </c>
      <c r="B622" s="36" t="s">
        <v>143</v>
      </c>
      <c r="C622" s="36" t="s">
        <v>1208</v>
      </c>
      <c r="D622" s="36" t="s">
        <v>1209</v>
      </c>
      <c r="E622" s="36" t="s">
        <v>7</v>
      </c>
      <c r="F622" s="21">
        <v>463.32000000000897</v>
      </c>
      <c r="G622" s="21">
        <v>0</v>
      </c>
      <c r="H622" s="21">
        <v>0</v>
      </c>
      <c r="I622" s="21">
        <v>0</v>
      </c>
    </row>
    <row r="623" spans="1:9" ht="31.5" x14ac:dyDescent="0.25">
      <c r="A623" s="36" t="s">
        <v>142</v>
      </c>
      <c r="B623" s="36" t="s">
        <v>143</v>
      </c>
      <c r="C623" s="36" t="s">
        <v>1210</v>
      </c>
      <c r="D623" s="36" t="s">
        <v>1211</v>
      </c>
      <c r="E623" s="36" t="s">
        <v>7</v>
      </c>
      <c r="F623" s="21">
        <v>0</v>
      </c>
      <c r="G623" s="21">
        <v>0</v>
      </c>
      <c r="H623" s="21">
        <v>77.370000000001397</v>
      </c>
      <c r="I623" s="21">
        <v>25.790000000001399</v>
      </c>
    </row>
    <row r="624" spans="1:9" ht="31.5" x14ac:dyDescent="0.25">
      <c r="A624" s="36" t="s">
        <v>142</v>
      </c>
      <c r="B624" s="36" t="s">
        <v>143</v>
      </c>
      <c r="C624" s="36" t="s">
        <v>1212</v>
      </c>
      <c r="D624" s="36" t="s">
        <v>1213</v>
      </c>
      <c r="E624" s="36" t="s">
        <v>7</v>
      </c>
      <c r="F624" s="21">
        <v>0</v>
      </c>
      <c r="G624" s="21">
        <v>0</v>
      </c>
      <c r="H624" s="21">
        <v>51.580000000005498</v>
      </c>
      <c r="I624" s="21">
        <v>0</v>
      </c>
    </row>
    <row r="625" spans="1:9" ht="31.5" x14ac:dyDescent="0.25">
      <c r="A625" s="36" t="s">
        <v>142</v>
      </c>
      <c r="B625" s="36" t="s">
        <v>143</v>
      </c>
      <c r="C625" s="36" t="s">
        <v>1214</v>
      </c>
      <c r="D625" s="36" t="s">
        <v>1215</v>
      </c>
      <c r="E625" s="36" t="s">
        <v>7</v>
      </c>
      <c r="F625" s="21">
        <v>231.65999999994199</v>
      </c>
      <c r="G625" s="21">
        <v>0</v>
      </c>
      <c r="H625" s="21">
        <v>0</v>
      </c>
      <c r="I625" s="21">
        <v>0</v>
      </c>
    </row>
    <row r="626" spans="1:9" ht="47.25" x14ac:dyDescent="0.25">
      <c r="A626" s="36" t="s">
        <v>142</v>
      </c>
      <c r="B626" s="36" t="s">
        <v>143</v>
      </c>
      <c r="C626" s="36" t="s">
        <v>1216</v>
      </c>
      <c r="D626" s="36" t="s">
        <v>1217</v>
      </c>
      <c r="E626" s="36" t="s">
        <v>7</v>
      </c>
      <c r="F626" s="21">
        <v>126.36</v>
      </c>
      <c r="G626" s="21">
        <v>0</v>
      </c>
      <c r="H626" s="21">
        <v>77.359999999998195</v>
      </c>
      <c r="I626" s="21">
        <v>0</v>
      </c>
    </row>
    <row r="627" spans="1:9" ht="31.5" x14ac:dyDescent="0.25">
      <c r="A627" s="36" t="s">
        <v>142</v>
      </c>
      <c r="B627" s="36" t="s">
        <v>143</v>
      </c>
      <c r="C627" s="36" t="s">
        <v>1218</v>
      </c>
      <c r="D627" s="36" t="s">
        <v>1219</v>
      </c>
      <c r="E627" s="36" t="s">
        <v>7</v>
      </c>
      <c r="F627" s="21">
        <v>187.36999999999901</v>
      </c>
      <c r="G627" s="21">
        <v>0</v>
      </c>
      <c r="H627" s="21">
        <v>559.71999999999798</v>
      </c>
      <c r="I627" s="21">
        <v>0</v>
      </c>
    </row>
    <row r="628" spans="1:9" ht="31.5" x14ac:dyDescent="0.25">
      <c r="A628" s="36" t="s">
        <v>142</v>
      </c>
      <c r="B628" s="36" t="s">
        <v>143</v>
      </c>
      <c r="C628" s="36" t="s">
        <v>1220</v>
      </c>
      <c r="D628" s="36" t="s">
        <v>1221</v>
      </c>
      <c r="E628" s="36" t="s">
        <v>7</v>
      </c>
      <c r="F628" s="21">
        <v>0</v>
      </c>
      <c r="G628" s="21">
        <v>0</v>
      </c>
      <c r="H628" s="21">
        <v>7168.7599999999002</v>
      </c>
      <c r="I628" s="21">
        <v>0</v>
      </c>
    </row>
    <row r="629" spans="1:9" ht="31.5" x14ac:dyDescent="0.25">
      <c r="A629" s="36" t="s">
        <v>142</v>
      </c>
      <c r="B629" s="36" t="s">
        <v>143</v>
      </c>
      <c r="C629" s="36" t="s">
        <v>1222</v>
      </c>
      <c r="D629" s="36" t="s">
        <v>1223</v>
      </c>
      <c r="E629" s="36" t="s">
        <v>7</v>
      </c>
      <c r="F629" s="21">
        <v>42.1200000000036</v>
      </c>
      <c r="G629" s="21">
        <v>0</v>
      </c>
      <c r="H629" s="21">
        <v>0</v>
      </c>
      <c r="I629" s="21">
        <v>0</v>
      </c>
    </row>
    <row r="630" spans="1:9" ht="31.5" x14ac:dyDescent="0.25">
      <c r="A630" s="36" t="s">
        <v>142</v>
      </c>
      <c r="B630" s="36" t="s">
        <v>143</v>
      </c>
      <c r="C630" s="36" t="s">
        <v>1224</v>
      </c>
      <c r="D630" s="36" t="s">
        <v>1225</v>
      </c>
      <c r="E630" s="36" t="s">
        <v>7</v>
      </c>
      <c r="F630" s="21">
        <v>631.780000000001</v>
      </c>
      <c r="G630" s="21">
        <v>0</v>
      </c>
      <c r="H630" s="21">
        <v>547.25999999998498</v>
      </c>
      <c r="I630" s="21">
        <v>31.499999999984901</v>
      </c>
    </row>
    <row r="631" spans="1:9" ht="31.5" x14ac:dyDescent="0.25">
      <c r="A631" s="36" t="s">
        <v>142</v>
      </c>
      <c r="B631" s="36" t="s">
        <v>143</v>
      </c>
      <c r="C631" s="36" t="s">
        <v>1226</v>
      </c>
      <c r="D631" s="36" t="s">
        <v>1227</v>
      </c>
      <c r="E631" s="36" t="s">
        <v>7</v>
      </c>
      <c r="F631" s="21">
        <v>0</v>
      </c>
      <c r="G631" s="21">
        <v>0</v>
      </c>
      <c r="H631" s="21">
        <v>148.280000000103</v>
      </c>
      <c r="I631" s="21">
        <v>0</v>
      </c>
    </row>
    <row r="632" spans="1:9" ht="31.5" x14ac:dyDescent="0.25">
      <c r="A632" s="36" t="s">
        <v>142</v>
      </c>
      <c r="B632" s="36" t="s">
        <v>143</v>
      </c>
      <c r="C632" s="36" t="s">
        <v>1228</v>
      </c>
      <c r="D632" s="36" t="s">
        <v>1229</v>
      </c>
      <c r="E632" s="36" t="s">
        <v>7</v>
      </c>
      <c r="F632" s="21">
        <v>105.30000000000901</v>
      </c>
      <c r="G632" s="21">
        <v>0</v>
      </c>
      <c r="H632" s="21">
        <v>0</v>
      </c>
      <c r="I632" s="21">
        <v>0</v>
      </c>
    </row>
    <row r="633" spans="1:9" ht="31.5" x14ac:dyDescent="0.25">
      <c r="A633" s="36" t="s">
        <v>142</v>
      </c>
      <c r="B633" s="36" t="s">
        <v>143</v>
      </c>
      <c r="C633" s="36" t="s">
        <v>1230</v>
      </c>
      <c r="D633" s="36" t="s">
        <v>1231</v>
      </c>
      <c r="E633" s="36" t="s">
        <v>7</v>
      </c>
      <c r="F633" s="21">
        <v>147.41999999999601</v>
      </c>
      <c r="G633" s="21">
        <v>0</v>
      </c>
      <c r="H633" s="21">
        <v>0</v>
      </c>
      <c r="I633" s="21">
        <v>0</v>
      </c>
    </row>
    <row r="634" spans="1:9" ht="31.5" x14ac:dyDescent="0.25">
      <c r="A634" s="36" t="s">
        <v>142</v>
      </c>
      <c r="B634" s="36" t="s">
        <v>143</v>
      </c>
      <c r="C634" s="36" t="s">
        <v>1232</v>
      </c>
      <c r="D634" s="36" t="s">
        <v>1233</v>
      </c>
      <c r="E634" s="36" t="s">
        <v>7</v>
      </c>
      <c r="F634" s="21">
        <v>3137.93999999978</v>
      </c>
      <c r="G634" s="21">
        <v>0</v>
      </c>
      <c r="H634" s="21">
        <v>0</v>
      </c>
      <c r="I634" s="21">
        <v>0</v>
      </c>
    </row>
    <row r="635" spans="1:9" ht="31.5" x14ac:dyDescent="0.25">
      <c r="A635" s="36" t="s">
        <v>142</v>
      </c>
      <c r="B635" s="36" t="s">
        <v>143</v>
      </c>
      <c r="C635" s="36" t="s">
        <v>1234</v>
      </c>
      <c r="D635" s="36" t="s">
        <v>1235</v>
      </c>
      <c r="E635" s="36" t="s">
        <v>7</v>
      </c>
      <c r="F635" s="21">
        <v>2169.19</v>
      </c>
      <c r="G635" s="21">
        <v>9.9999999988540401E-3</v>
      </c>
      <c r="H635" s="21">
        <v>843.39999999999395</v>
      </c>
      <c r="I635" s="21">
        <v>0</v>
      </c>
    </row>
    <row r="636" spans="1:9" ht="47.25" x14ac:dyDescent="0.25">
      <c r="A636" s="36" t="s">
        <v>142</v>
      </c>
      <c r="B636" s="36" t="s">
        <v>143</v>
      </c>
      <c r="C636" s="36" t="s">
        <v>1236</v>
      </c>
      <c r="D636" s="36" t="s">
        <v>1237</v>
      </c>
      <c r="E636" s="36" t="s">
        <v>7</v>
      </c>
      <c r="F636" s="21">
        <v>0</v>
      </c>
      <c r="G636" s="21">
        <v>0</v>
      </c>
      <c r="H636" s="21">
        <v>1212.04</v>
      </c>
      <c r="I636" s="21">
        <v>0</v>
      </c>
    </row>
    <row r="637" spans="1:9" ht="47.25" x14ac:dyDescent="0.25">
      <c r="A637" s="36" t="s">
        <v>142</v>
      </c>
      <c r="B637" s="36" t="s">
        <v>143</v>
      </c>
      <c r="C637" s="36" t="s">
        <v>1238</v>
      </c>
      <c r="D637" s="36" t="s">
        <v>1239</v>
      </c>
      <c r="E637" s="36" t="s">
        <v>7</v>
      </c>
      <c r="F637" s="21">
        <v>2276.6700000000301</v>
      </c>
      <c r="G637" s="21">
        <v>0</v>
      </c>
      <c r="H637" s="21">
        <v>918.96000000002095</v>
      </c>
      <c r="I637" s="21">
        <v>0</v>
      </c>
    </row>
    <row r="638" spans="1:9" ht="47.25" x14ac:dyDescent="0.25">
      <c r="A638" s="36" t="s">
        <v>142</v>
      </c>
      <c r="B638" s="36" t="s">
        <v>143</v>
      </c>
      <c r="C638" s="36" t="s">
        <v>1240</v>
      </c>
      <c r="D638" s="36" t="s">
        <v>1241</v>
      </c>
      <c r="E638" s="36" t="s">
        <v>7</v>
      </c>
      <c r="F638" s="21">
        <v>0</v>
      </c>
      <c r="G638" s="21">
        <v>0</v>
      </c>
      <c r="H638" s="21">
        <v>102.730000000001</v>
      </c>
      <c r="I638" s="21">
        <v>0</v>
      </c>
    </row>
    <row r="639" spans="1:9" ht="47.25" x14ac:dyDescent="0.25">
      <c r="A639" s="36" t="s">
        <v>142</v>
      </c>
      <c r="B639" s="36" t="s">
        <v>143</v>
      </c>
      <c r="C639" s="36" t="s">
        <v>1242</v>
      </c>
      <c r="D639" s="36" t="s">
        <v>1243</v>
      </c>
      <c r="E639" s="36" t="s">
        <v>7</v>
      </c>
      <c r="F639" s="21">
        <v>62.680000000005499</v>
      </c>
      <c r="G639" s="21">
        <v>0</v>
      </c>
      <c r="H639" s="21">
        <v>0</v>
      </c>
      <c r="I639" s="21">
        <v>0</v>
      </c>
    </row>
    <row r="640" spans="1:9" ht="31.5" x14ac:dyDescent="0.25">
      <c r="A640" s="36" t="s">
        <v>142</v>
      </c>
      <c r="B640" s="36" t="s">
        <v>143</v>
      </c>
      <c r="C640" s="36" t="s">
        <v>1244</v>
      </c>
      <c r="D640" s="36" t="s">
        <v>1245</v>
      </c>
      <c r="E640" s="36" t="s">
        <v>7</v>
      </c>
      <c r="F640" s="21">
        <v>0</v>
      </c>
      <c r="G640" s="21">
        <v>0</v>
      </c>
      <c r="H640" s="21">
        <v>24.639999999995801</v>
      </c>
      <c r="I640" s="21">
        <v>24.639999999995801</v>
      </c>
    </row>
    <row r="641" spans="1:9" ht="31.5" x14ac:dyDescent="0.25">
      <c r="A641" s="36" t="s">
        <v>142</v>
      </c>
      <c r="B641" s="36" t="s">
        <v>143</v>
      </c>
      <c r="C641" s="36" t="s">
        <v>1246</v>
      </c>
      <c r="D641" s="36" t="s">
        <v>1247</v>
      </c>
      <c r="E641" s="36" t="s">
        <v>7</v>
      </c>
      <c r="F641" s="21">
        <v>0</v>
      </c>
      <c r="G641" s="21">
        <v>0</v>
      </c>
      <c r="H641" s="21">
        <v>103.15000000002399</v>
      </c>
      <c r="I641" s="21">
        <v>0</v>
      </c>
    </row>
    <row r="642" spans="1:9" ht="31.5" x14ac:dyDescent="0.25">
      <c r="A642" s="36" t="s">
        <v>142</v>
      </c>
      <c r="B642" s="36" t="s">
        <v>143</v>
      </c>
      <c r="C642" s="36" t="s">
        <v>1248</v>
      </c>
      <c r="D642" s="36" t="s">
        <v>1249</v>
      </c>
      <c r="E642" s="36" t="s">
        <v>7</v>
      </c>
      <c r="F642" s="21">
        <v>42.120000000009099</v>
      </c>
      <c r="G642" s="21">
        <v>0</v>
      </c>
      <c r="H642" s="21">
        <v>0</v>
      </c>
      <c r="I642" s="21">
        <v>0</v>
      </c>
    </row>
    <row r="643" spans="1:9" ht="31.5" x14ac:dyDescent="0.25">
      <c r="A643" s="36" t="s">
        <v>142</v>
      </c>
      <c r="B643" s="36" t="s">
        <v>143</v>
      </c>
      <c r="C643" s="36" t="s">
        <v>1250</v>
      </c>
      <c r="D643" s="36" t="s">
        <v>1251</v>
      </c>
      <c r="E643" s="36" t="s">
        <v>7</v>
      </c>
      <c r="F643" s="21">
        <v>0</v>
      </c>
      <c r="G643" s="21">
        <v>0</v>
      </c>
      <c r="H643" s="21">
        <v>8.5999999999985395</v>
      </c>
      <c r="I643" s="21">
        <v>0</v>
      </c>
    </row>
    <row r="644" spans="1:9" ht="31.5" x14ac:dyDescent="0.25">
      <c r="A644" s="36" t="s">
        <v>142</v>
      </c>
      <c r="B644" s="36" t="s">
        <v>143</v>
      </c>
      <c r="C644" s="36" t="s">
        <v>1252</v>
      </c>
      <c r="D644" s="36" t="s">
        <v>1253</v>
      </c>
      <c r="E644" s="36" t="s">
        <v>7</v>
      </c>
      <c r="F644" s="21">
        <v>211.86000000000101</v>
      </c>
      <c r="G644" s="21">
        <v>0</v>
      </c>
      <c r="H644" s="21">
        <v>361.03000000002299</v>
      </c>
      <c r="I644" s="21">
        <v>0</v>
      </c>
    </row>
    <row r="645" spans="1:9" ht="63" x14ac:dyDescent="0.25">
      <c r="A645" s="36" t="s">
        <v>142</v>
      </c>
      <c r="B645" s="36" t="s">
        <v>143</v>
      </c>
      <c r="C645" s="36" t="s">
        <v>1254</v>
      </c>
      <c r="D645" s="36" t="s">
        <v>1255</v>
      </c>
      <c r="E645" s="36" t="s">
        <v>7</v>
      </c>
      <c r="F645" s="21">
        <v>4064.5799999999899</v>
      </c>
      <c r="G645" s="21">
        <v>0</v>
      </c>
      <c r="H645" s="21">
        <v>0</v>
      </c>
      <c r="I645" s="21">
        <v>0</v>
      </c>
    </row>
    <row r="646" spans="1:9" ht="47.25" x14ac:dyDescent="0.25">
      <c r="A646" s="36" t="s">
        <v>142</v>
      </c>
      <c r="B646" s="36" t="s">
        <v>143</v>
      </c>
      <c r="C646" s="36" t="s">
        <v>1256</v>
      </c>
      <c r="D646" s="36" t="s">
        <v>1257</v>
      </c>
      <c r="E646" s="36" t="s">
        <v>7</v>
      </c>
      <c r="F646" s="21">
        <v>46.900000000001</v>
      </c>
      <c r="G646" s="21">
        <v>0</v>
      </c>
      <c r="H646" s="21">
        <v>23.820000000000501</v>
      </c>
      <c r="I646" s="21">
        <v>0</v>
      </c>
    </row>
    <row r="647" spans="1:9" ht="47.25" x14ac:dyDescent="0.25">
      <c r="A647" s="36" t="s">
        <v>142</v>
      </c>
      <c r="B647" s="36" t="s">
        <v>143</v>
      </c>
      <c r="C647" s="36" t="s">
        <v>1258</v>
      </c>
      <c r="D647" s="36" t="s">
        <v>1259</v>
      </c>
      <c r="E647" s="36" t="s">
        <v>7</v>
      </c>
      <c r="F647" s="21">
        <v>4338.2600000003504</v>
      </c>
      <c r="G647" s="21">
        <v>0</v>
      </c>
      <c r="H647" s="21">
        <v>3120.3499999997798</v>
      </c>
      <c r="I647" s="21">
        <v>0</v>
      </c>
    </row>
    <row r="648" spans="1:9" ht="47.25" x14ac:dyDescent="0.25">
      <c r="A648" s="36" t="s">
        <v>142</v>
      </c>
      <c r="B648" s="36" t="s">
        <v>143</v>
      </c>
      <c r="C648" s="36" t="s">
        <v>1260</v>
      </c>
      <c r="D648" s="36" t="s">
        <v>1261</v>
      </c>
      <c r="E648" s="36" t="s">
        <v>7</v>
      </c>
      <c r="F648" s="21">
        <v>0</v>
      </c>
      <c r="G648" s="21">
        <v>0</v>
      </c>
      <c r="H648" s="21">
        <v>103.149999999999</v>
      </c>
      <c r="I648" s="21">
        <v>0</v>
      </c>
    </row>
    <row r="649" spans="1:9" ht="31.5" x14ac:dyDescent="0.25">
      <c r="A649" s="36" t="s">
        <v>142</v>
      </c>
      <c r="B649" s="36" t="s">
        <v>143</v>
      </c>
      <c r="C649" s="36" t="s">
        <v>1262</v>
      </c>
      <c r="D649" s="36" t="s">
        <v>1263</v>
      </c>
      <c r="E649" s="36" t="s">
        <v>7</v>
      </c>
      <c r="F649" s="21">
        <v>905.58000000068</v>
      </c>
      <c r="G649" s="21">
        <v>694.98000000067998</v>
      </c>
      <c r="H649" s="21">
        <v>4461.3200000012803</v>
      </c>
      <c r="I649" s="21">
        <v>0</v>
      </c>
    </row>
    <row r="650" spans="1:9" ht="78.75" x14ac:dyDescent="0.25">
      <c r="A650" s="36" t="s">
        <v>142</v>
      </c>
      <c r="B650" s="36" t="s">
        <v>143</v>
      </c>
      <c r="C650" s="36" t="s">
        <v>1264</v>
      </c>
      <c r="D650" s="36" t="s">
        <v>1265</v>
      </c>
      <c r="E650" s="36" t="s">
        <v>7</v>
      </c>
      <c r="F650" s="21">
        <v>128544.48</v>
      </c>
      <c r="G650" s="21">
        <v>128544.48</v>
      </c>
      <c r="H650" s="21">
        <v>128544.48</v>
      </c>
      <c r="I650" s="21">
        <v>128544.48</v>
      </c>
    </row>
    <row r="651" spans="1:9" ht="78.75" x14ac:dyDescent="0.25">
      <c r="A651" s="36" t="s">
        <v>142</v>
      </c>
      <c r="B651" s="36" t="s">
        <v>143</v>
      </c>
      <c r="C651" s="36" t="s">
        <v>1266</v>
      </c>
      <c r="D651" s="36" t="s">
        <v>1267</v>
      </c>
      <c r="E651" s="36" t="s">
        <v>7</v>
      </c>
      <c r="F651" s="21">
        <v>231.65999999997501</v>
      </c>
      <c r="G651" s="21">
        <v>0</v>
      </c>
      <c r="H651" s="21">
        <v>0</v>
      </c>
      <c r="I651" s="21">
        <v>0</v>
      </c>
    </row>
    <row r="652" spans="1:9" ht="63" x14ac:dyDescent="0.25">
      <c r="A652" s="36" t="s">
        <v>142</v>
      </c>
      <c r="B652" s="36" t="s">
        <v>143</v>
      </c>
      <c r="C652" s="36" t="s">
        <v>1268</v>
      </c>
      <c r="D652" s="36" t="s">
        <v>1269</v>
      </c>
      <c r="E652" s="36" t="s">
        <v>7</v>
      </c>
      <c r="F652" s="21">
        <v>0</v>
      </c>
      <c r="G652" s="21">
        <v>0</v>
      </c>
      <c r="H652" s="21">
        <v>21.1699999999779</v>
      </c>
      <c r="I652" s="21">
        <v>0</v>
      </c>
    </row>
    <row r="653" spans="1:9" ht="78.75" x14ac:dyDescent="0.25">
      <c r="A653" s="36" t="s">
        <v>142</v>
      </c>
      <c r="B653" s="36" t="s">
        <v>143</v>
      </c>
      <c r="C653" s="36" t="s">
        <v>1270</v>
      </c>
      <c r="D653" s="36" t="s">
        <v>51</v>
      </c>
      <c r="E653" s="36" t="s">
        <v>7</v>
      </c>
      <c r="F653" s="21">
        <v>10298.7700000041</v>
      </c>
      <c r="G653" s="21">
        <v>0</v>
      </c>
      <c r="H653" s="21">
        <v>13844.6700000041</v>
      </c>
      <c r="I653" s="21">
        <v>0</v>
      </c>
    </row>
    <row r="654" spans="1:9" ht="47.25" x14ac:dyDescent="0.25">
      <c r="A654" s="36" t="s">
        <v>142</v>
      </c>
      <c r="B654" s="36" t="s">
        <v>143</v>
      </c>
      <c r="C654" s="36" t="s">
        <v>1271</v>
      </c>
      <c r="D654" s="36" t="s">
        <v>1272</v>
      </c>
      <c r="E654" s="36" t="s">
        <v>7</v>
      </c>
      <c r="F654" s="21">
        <v>21776.04</v>
      </c>
      <c r="G654" s="21">
        <v>0</v>
      </c>
      <c r="H654" s="21">
        <v>25684.849999999598</v>
      </c>
      <c r="I654" s="21">
        <v>0</v>
      </c>
    </row>
    <row r="655" spans="1:9" ht="47.25" x14ac:dyDescent="0.25">
      <c r="A655" s="36" t="s">
        <v>142</v>
      </c>
      <c r="B655" s="36" t="s">
        <v>143</v>
      </c>
      <c r="C655" s="36" t="s">
        <v>1273</v>
      </c>
      <c r="D655" s="36" t="s">
        <v>1274</v>
      </c>
      <c r="E655" s="36" t="s">
        <v>7</v>
      </c>
      <c r="F655" s="21">
        <v>210.60000000000301</v>
      </c>
      <c r="G655" s="21">
        <v>0</v>
      </c>
      <c r="H655" s="21">
        <v>0</v>
      </c>
      <c r="I655" s="21">
        <v>0</v>
      </c>
    </row>
    <row r="656" spans="1:9" ht="47.25" x14ac:dyDescent="0.25">
      <c r="A656" s="36" t="s">
        <v>142</v>
      </c>
      <c r="B656" s="36" t="s">
        <v>143</v>
      </c>
      <c r="C656" s="36" t="s">
        <v>1275</v>
      </c>
      <c r="D656" s="36" t="s">
        <v>1276</v>
      </c>
      <c r="E656" s="36" t="s">
        <v>7</v>
      </c>
      <c r="F656" s="21">
        <v>42.120000000000203</v>
      </c>
      <c r="G656" s="21">
        <v>0</v>
      </c>
      <c r="H656" s="21">
        <v>0</v>
      </c>
      <c r="I656" s="21">
        <v>0</v>
      </c>
    </row>
    <row r="657" spans="1:9" ht="63" x14ac:dyDescent="0.25">
      <c r="A657" s="36" t="s">
        <v>142</v>
      </c>
      <c r="B657" s="36" t="s">
        <v>143</v>
      </c>
      <c r="C657" s="36" t="s">
        <v>1277</v>
      </c>
      <c r="D657" s="36" t="s">
        <v>1278</v>
      </c>
      <c r="E657" s="36" t="s">
        <v>7</v>
      </c>
      <c r="F657" s="21">
        <v>11.7199999999995</v>
      </c>
      <c r="G657" s="21">
        <v>0</v>
      </c>
      <c r="H657" s="21">
        <v>0</v>
      </c>
      <c r="I657" s="21">
        <v>0</v>
      </c>
    </row>
    <row r="658" spans="1:9" ht="78.75" x14ac:dyDescent="0.25">
      <c r="A658" s="36" t="s">
        <v>142</v>
      </c>
      <c r="B658" s="36" t="s">
        <v>143</v>
      </c>
      <c r="C658" s="36" t="s">
        <v>1279</v>
      </c>
      <c r="D658" s="36" t="s">
        <v>1280</v>
      </c>
      <c r="E658" s="36" t="s">
        <v>7</v>
      </c>
      <c r="F658" s="21">
        <v>1031.93999999998</v>
      </c>
      <c r="G658" s="21">
        <v>0</v>
      </c>
      <c r="H658" s="21">
        <v>1676.20999999998</v>
      </c>
      <c r="I658" s="21">
        <v>0</v>
      </c>
    </row>
    <row r="659" spans="1:9" ht="63" x14ac:dyDescent="0.25">
      <c r="A659" s="36" t="s">
        <v>142</v>
      </c>
      <c r="B659" s="36" t="s">
        <v>143</v>
      </c>
      <c r="C659" s="36" t="s">
        <v>1281</v>
      </c>
      <c r="D659" s="36" t="s">
        <v>1282</v>
      </c>
      <c r="E659" s="36" t="s">
        <v>7</v>
      </c>
      <c r="F659" s="21">
        <v>484.31000000008601</v>
      </c>
      <c r="G659" s="21">
        <v>0</v>
      </c>
      <c r="H659" s="21">
        <v>323.35000000008898</v>
      </c>
      <c r="I659" s="21">
        <v>0</v>
      </c>
    </row>
    <row r="660" spans="1:9" ht="47.25" x14ac:dyDescent="0.25">
      <c r="A660" s="36" t="s">
        <v>142</v>
      </c>
      <c r="B660" s="36" t="s">
        <v>143</v>
      </c>
      <c r="C660" s="36" t="s">
        <v>1283</v>
      </c>
      <c r="D660" s="36" t="s">
        <v>1284</v>
      </c>
      <c r="E660" s="36" t="s">
        <v>7</v>
      </c>
      <c r="F660" s="21">
        <v>0</v>
      </c>
      <c r="G660" s="21">
        <v>0</v>
      </c>
      <c r="H660" s="21">
        <v>51.099999999984</v>
      </c>
      <c r="I660" s="21">
        <v>51.099999999984</v>
      </c>
    </row>
    <row r="661" spans="1:9" ht="94.5" x14ac:dyDescent="0.25">
      <c r="A661" s="36" t="s">
        <v>142</v>
      </c>
      <c r="B661" s="36" t="s">
        <v>143</v>
      </c>
      <c r="C661" s="36" t="s">
        <v>1285</v>
      </c>
      <c r="D661" s="36" t="s">
        <v>1286</v>
      </c>
      <c r="E661" s="36" t="s">
        <v>7</v>
      </c>
      <c r="F661" s="21">
        <v>0</v>
      </c>
      <c r="G661" s="21">
        <v>0</v>
      </c>
      <c r="H661" s="21">
        <v>250.13000000000201</v>
      </c>
      <c r="I661" s="21">
        <v>0</v>
      </c>
    </row>
    <row r="662" spans="1:9" ht="31.5" x14ac:dyDescent="0.25">
      <c r="A662" s="36" t="s">
        <v>142</v>
      </c>
      <c r="B662" s="36" t="s">
        <v>143</v>
      </c>
      <c r="C662" s="36" t="s">
        <v>1287</v>
      </c>
      <c r="D662" s="36" t="s">
        <v>1288</v>
      </c>
      <c r="E662" s="36" t="s">
        <v>7</v>
      </c>
      <c r="F662" s="21">
        <v>186.52999999999301</v>
      </c>
      <c r="G662" s="21">
        <v>127.909999999993</v>
      </c>
      <c r="H662" s="21">
        <v>111.169999999992</v>
      </c>
      <c r="I662" s="21">
        <v>83.379999999991597</v>
      </c>
    </row>
    <row r="663" spans="1:9" ht="31.5" x14ac:dyDescent="0.25">
      <c r="A663" s="36" t="s">
        <v>142</v>
      </c>
      <c r="B663" s="36" t="s">
        <v>143</v>
      </c>
      <c r="C663" s="36" t="s">
        <v>1289</v>
      </c>
      <c r="D663" s="36" t="s">
        <v>1290</v>
      </c>
      <c r="E663" s="36" t="s">
        <v>7</v>
      </c>
      <c r="F663" s="21">
        <v>0</v>
      </c>
      <c r="G663" s="21">
        <v>0</v>
      </c>
      <c r="H663" s="21">
        <v>27.790000000051801</v>
      </c>
      <c r="I663" s="21">
        <v>27.790000000051801</v>
      </c>
    </row>
    <row r="664" spans="1:9" ht="31.5" x14ac:dyDescent="0.25">
      <c r="A664" s="36" t="s">
        <v>142</v>
      </c>
      <c r="B664" s="36" t="s">
        <v>143</v>
      </c>
      <c r="C664" s="36" t="s">
        <v>1291</v>
      </c>
      <c r="D664" s="36" t="s">
        <v>1292</v>
      </c>
      <c r="E664" s="36" t="s">
        <v>7</v>
      </c>
      <c r="F664" s="21">
        <v>2568.8299999999899</v>
      </c>
      <c r="G664" s="21">
        <v>2533.6599999999899</v>
      </c>
      <c r="H664" s="21">
        <v>2638.5699999999902</v>
      </c>
      <c r="I664" s="21">
        <v>2638.5699999999902</v>
      </c>
    </row>
    <row r="665" spans="1:9" ht="31.5" x14ac:dyDescent="0.25">
      <c r="A665" s="36" t="s">
        <v>142</v>
      </c>
      <c r="B665" s="36" t="s">
        <v>143</v>
      </c>
      <c r="C665" s="36" t="s">
        <v>1293</v>
      </c>
      <c r="D665" s="36" t="s">
        <v>1294</v>
      </c>
      <c r="E665" s="36" t="s">
        <v>7</v>
      </c>
      <c r="F665" s="21">
        <v>1711.7000000002299</v>
      </c>
      <c r="G665" s="21">
        <v>0</v>
      </c>
      <c r="H665" s="21">
        <v>0</v>
      </c>
      <c r="I665" s="21">
        <v>0</v>
      </c>
    </row>
    <row r="666" spans="1:9" ht="63" x14ac:dyDescent="0.25">
      <c r="A666" s="36" t="s">
        <v>142</v>
      </c>
      <c r="B666" s="36" t="s">
        <v>143</v>
      </c>
      <c r="C666" s="36" t="s">
        <v>1295</v>
      </c>
      <c r="D666" s="36" t="s">
        <v>1296</v>
      </c>
      <c r="E666" s="36" t="s">
        <v>7</v>
      </c>
      <c r="F666" s="21">
        <v>21.160000000000501</v>
      </c>
      <c r="G666" s="21">
        <v>0</v>
      </c>
      <c r="H666" s="21">
        <v>0</v>
      </c>
      <c r="I666" s="21">
        <v>0</v>
      </c>
    </row>
    <row r="667" spans="1:9" ht="47.25" x14ac:dyDescent="0.25">
      <c r="A667" s="36" t="s">
        <v>142</v>
      </c>
      <c r="B667" s="36" t="s">
        <v>143</v>
      </c>
      <c r="C667" s="36" t="s">
        <v>1297</v>
      </c>
      <c r="D667" s="36" t="s">
        <v>1298</v>
      </c>
      <c r="E667" s="36" t="s">
        <v>7</v>
      </c>
      <c r="F667" s="21">
        <v>301.46999999999798</v>
      </c>
      <c r="G667" s="21">
        <v>0</v>
      </c>
      <c r="H667" s="21">
        <v>264.02000000000203</v>
      </c>
      <c r="I667" s="21">
        <v>0</v>
      </c>
    </row>
    <row r="668" spans="1:9" ht="31.5" x14ac:dyDescent="0.25">
      <c r="A668" s="36" t="s">
        <v>142</v>
      </c>
      <c r="B668" s="36" t="s">
        <v>143</v>
      </c>
      <c r="C668" s="36" t="s">
        <v>1299</v>
      </c>
      <c r="D668" s="36" t="s">
        <v>1300</v>
      </c>
      <c r="E668" s="36" t="s">
        <v>7</v>
      </c>
      <c r="F668" s="21">
        <v>1052.99999999995</v>
      </c>
      <c r="G668" s="21">
        <v>0</v>
      </c>
      <c r="H668" s="21">
        <v>1083.0999999999899</v>
      </c>
      <c r="I668" s="21">
        <v>0</v>
      </c>
    </row>
    <row r="669" spans="1:9" ht="31.5" x14ac:dyDescent="0.25">
      <c r="A669" s="36" t="s">
        <v>142</v>
      </c>
      <c r="B669" s="36" t="s">
        <v>143</v>
      </c>
      <c r="C669" s="36" t="s">
        <v>1301</v>
      </c>
      <c r="D669" s="36" t="s">
        <v>1302</v>
      </c>
      <c r="E669" s="36" t="s">
        <v>7</v>
      </c>
      <c r="F669" s="21">
        <v>11835.7200000006</v>
      </c>
      <c r="G669" s="21">
        <v>0</v>
      </c>
      <c r="H669" s="21">
        <v>0</v>
      </c>
      <c r="I669" s="21">
        <v>0</v>
      </c>
    </row>
    <row r="670" spans="1:9" ht="31.5" x14ac:dyDescent="0.25">
      <c r="A670" s="36" t="s">
        <v>142</v>
      </c>
      <c r="B670" s="36" t="s">
        <v>143</v>
      </c>
      <c r="C670" s="36" t="s">
        <v>1303</v>
      </c>
      <c r="D670" s="36" t="s">
        <v>1304</v>
      </c>
      <c r="E670" s="36" t="s">
        <v>7</v>
      </c>
      <c r="F670" s="21">
        <v>2295.54000000017</v>
      </c>
      <c r="G670" s="21">
        <v>0</v>
      </c>
      <c r="H670" s="21">
        <v>0</v>
      </c>
      <c r="I670" s="21">
        <v>0</v>
      </c>
    </row>
    <row r="671" spans="1:9" ht="31.5" x14ac:dyDescent="0.25">
      <c r="A671" s="36" t="s">
        <v>142</v>
      </c>
      <c r="B671" s="36" t="s">
        <v>143</v>
      </c>
      <c r="C671" s="36" t="s">
        <v>1305</v>
      </c>
      <c r="D671" s="36" t="s">
        <v>1306</v>
      </c>
      <c r="E671" s="36" t="s">
        <v>7</v>
      </c>
      <c r="F671" s="21">
        <v>6718.1399999998803</v>
      </c>
      <c r="G671" s="21">
        <v>0</v>
      </c>
      <c r="H671" s="21">
        <v>0</v>
      </c>
      <c r="I671" s="21">
        <v>0</v>
      </c>
    </row>
    <row r="672" spans="1:9" ht="31.5" x14ac:dyDescent="0.25">
      <c r="A672" s="36" t="s">
        <v>142</v>
      </c>
      <c r="B672" s="36" t="s">
        <v>143</v>
      </c>
      <c r="C672" s="36" t="s">
        <v>1307</v>
      </c>
      <c r="D672" s="36" t="s">
        <v>1308</v>
      </c>
      <c r="E672" s="36" t="s">
        <v>7</v>
      </c>
      <c r="F672" s="21">
        <v>252.03000000000901</v>
      </c>
      <c r="G672" s="21">
        <v>0</v>
      </c>
      <c r="H672" s="21">
        <v>0</v>
      </c>
      <c r="I672" s="21">
        <v>0</v>
      </c>
    </row>
    <row r="673" spans="1:9" ht="31.5" x14ac:dyDescent="0.25">
      <c r="A673" s="36" t="s">
        <v>142</v>
      </c>
      <c r="B673" s="36" t="s">
        <v>143</v>
      </c>
      <c r="C673" s="36" t="s">
        <v>1309</v>
      </c>
      <c r="D673" s="36" t="s">
        <v>1310</v>
      </c>
      <c r="E673" s="36" t="s">
        <v>7</v>
      </c>
      <c r="F673" s="21">
        <v>215.93</v>
      </c>
      <c r="G673" s="21">
        <v>0</v>
      </c>
      <c r="H673" s="21">
        <v>0</v>
      </c>
      <c r="I673" s="21">
        <v>0</v>
      </c>
    </row>
    <row r="674" spans="1:9" ht="31.5" x14ac:dyDescent="0.25">
      <c r="A674" s="36" t="s">
        <v>142</v>
      </c>
      <c r="B674" s="36" t="s">
        <v>143</v>
      </c>
      <c r="C674" s="36" t="s">
        <v>1311</v>
      </c>
      <c r="D674" s="36" t="s">
        <v>1312</v>
      </c>
      <c r="E674" s="36" t="s">
        <v>7</v>
      </c>
      <c r="F674" s="21">
        <v>210.6</v>
      </c>
      <c r="G674" s="21">
        <v>0</v>
      </c>
      <c r="H674" s="21">
        <v>0</v>
      </c>
      <c r="I674" s="21">
        <v>0</v>
      </c>
    </row>
    <row r="675" spans="1:9" ht="31.5" x14ac:dyDescent="0.25">
      <c r="A675" s="36" t="s">
        <v>142</v>
      </c>
      <c r="B675" s="36" t="s">
        <v>143</v>
      </c>
      <c r="C675" s="36" t="s">
        <v>1313</v>
      </c>
      <c r="D675" s="36" t="s">
        <v>1314</v>
      </c>
      <c r="E675" s="36" t="s">
        <v>7</v>
      </c>
      <c r="F675" s="21">
        <v>905.59</v>
      </c>
      <c r="G675" s="21">
        <v>0</v>
      </c>
      <c r="H675" s="21">
        <v>0</v>
      </c>
      <c r="I675" s="21">
        <v>0</v>
      </c>
    </row>
    <row r="676" spans="1:9" ht="31.5" x14ac:dyDescent="0.25">
      <c r="A676" s="36" t="s">
        <v>142</v>
      </c>
      <c r="B676" s="36" t="s">
        <v>143</v>
      </c>
      <c r="C676" s="36" t="s">
        <v>1315</v>
      </c>
      <c r="D676" s="36" t="s">
        <v>1316</v>
      </c>
      <c r="E676" s="36" t="s">
        <v>7</v>
      </c>
      <c r="F676" s="21">
        <v>800.28</v>
      </c>
      <c r="G676" s="21">
        <v>0</v>
      </c>
      <c r="H676" s="21">
        <v>2320.92</v>
      </c>
      <c r="I676" s="21">
        <v>773.64000000000306</v>
      </c>
    </row>
    <row r="677" spans="1:9" ht="31.5" x14ac:dyDescent="0.25">
      <c r="A677" s="36" t="s">
        <v>142</v>
      </c>
      <c r="B677" s="36" t="s">
        <v>143</v>
      </c>
      <c r="C677" s="36" t="s">
        <v>1317</v>
      </c>
      <c r="D677" s="36" t="s">
        <v>1318</v>
      </c>
      <c r="E677" s="36" t="s">
        <v>7</v>
      </c>
      <c r="F677" s="21">
        <v>84.239999999999895</v>
      </c>
      <c r="G677" s="21">
        <v>0</v>
      </c>
      <c r="H677" s="21">
        <v>0</v>
      </c>
      <c r="I677" s="21">
        <v>0</v>
      </c>
    </row>
    <row r="678" spans="1:9" ht="31.5" x14ac:dyDescent="0.25">
      <c r="A678" s="36" t="s">
        <v>142</v>
      </c>
      <c r="B678" s="36" t="s">
        <v>143</v>
      </c>
      <c r="C678" s="36" t="s">
        <v>1319</v>
      </c>
      <c r="D678" s="36" t="s">
        <v>1320</v>
      </c>
      <c r="E678" s="36" t="s">
        <v>7</v>
      </c>
      <c r="F678" s="21">
        <v>842.39999999999304</v>
      </c>
      <c r="G678" s="21">
        <v>0</v>
      </c>
      <c r="H678" s="21">
        <v>1083.0999999999899</v>
      </c>
      <c r="I678" s="21">
        <v>0</v>
      </c>
    </row>
    <row r="679" spans="1:9" ht="31.5" x14ac:dyDescent="0.25">
      <c r="A679" s="36" t="s">
        <v>142</v>
      </c>
      <c r="B679" s="36" t="s">
        <v>143</v>
      </c>
      <c r="C679" s="36" t="s">
        <v>1321</v>
      </c>
      <c r="D679" s="36" t="s">
        <v>1322</v>
      </c>
      <c r="E679" s="36" t="s">
        <v>7</v>
      </c>
      <c r="F679" s="21">
        <v>5054.4000000004098</v>
      </c>
      <c r="G679" s="21">
        <v>0</v>
      </c>
      <c r="H679" s="21">
        <v>7220.6400000006097</v>
      </c>
      <c r="I679" s="21">
        <v>0</v>
      </c>
    </row>
    <row r="680" spans="1:9" ht="31.5" x14ac:dyDescent="0.25">
      <c r="A680" s="36" t="s">
        <v>142</v>
      </c>
      <c r="B680" s="36" t="s">
        <v>143</v>
      </c>
      <c r="C680" s="36" t="s">
        <v>1323</v>
      </c>
      <c r="D680" s="36" t="s">
        <v>1324</v>
      </c>
      <c r="E680" s="36" t="s">
        <v>7</v>
      </c>
      <c r="F680" s="21">
        <v>252.72</v>
      </c>
      <c r="G680" s="21">
        <v>0</v>
      </c>
      <c r="H680" s="21">
        <v>309.45999999999901</v>
      </c>
      <c r="I680" s="21">
        <v>0</v>
      </c>
    </row>
    <row r="681" spans="1:9" ht="31.5" x14ac:dyDescent="0.25">
      <c r="A681" s="36" t="s">
        <v>142</v>
      </c>
      <c r="B681" s="36" t="s">
        <v>143</v>
      </c>
      <c r="C681" s="36" t="s">
        <v>1325</v>
      </c>
      <c r="D681" s="36" t="s">
        <v>1326</v>
      </c>
      <c r="E681" s="36" t="s">
        <v>7</v>
      </c>
      <c r="F681" s="21">
        <v>6149.51999999891</v>
      </c>
      <c r="G681" s="21">
        <v>0</v>
      </c>
      <c r="H681" s="21">
        <v>5931.2399999989902</v>
      </c>
      <c r="I681" s="21">
        <v>0</v>
      </c>
    </row>
    <row r="682" spans="1:9" ht="31.5" x14ac:dyDescent="0.25">
      <c r="A682" s="36" t="s">
        <v>142</v>
      </c>
      <c r="B682" s="36" t="s">
        <v>143</v>
      </c>
      <c r="C682" s="36" t="s">
        <v>1327</v>
      </c>
      <c r="D682" s="36" t="s">
        <v>1328</v>
      </c>
      <c r="E682" s="36" t="s">
        <v>7</v>
      </c>
      <c r="F682" s="21">
        <v>0</v>
      </c>
      <c r="G682" s="21">
        <v>0</v>
      </c>
      <c r="H682" s="21">
        <v>2.0000000000436599E-2</v>
      </c>
      <c r="I682" s="21">
        <v>0</v>
      </c>
    </row>
    <row r="683" spans="1:9" ht="31.5" x14ac:dyDescent="0.25">
      <c r="A683" s="36" t="s">
        <v>142</v>
      </c>
      <c r="B683" s="36" t="s">
        <v>143</v>
      </c>
      <c r="C683" s="36" t="s">
        <v>1329</v>
      </c>
      <c r="D683" s="36" t="s">
        <v>1330</v>
      </c>
      <c r="E683" s="36" t="s">
        <v>7</v>
      </c>
      <c r="F683" s="21">
        <v>84.240000000005494</v>
      </c>
      <c r="G683" s="21">
        <v>0</v>
      </c>
      <c r="H683" s="21">
        <v>0</v>
      </c>
      <c r="I683" s="21">
        <v>0</v>
      </c>
    </row>
    <row r="684" spans="1:9" ht="31.5" x14ac:dyDescent="0.25">
      <c r="A684" s="36" t="s">
        <v>142</v>
      </c>
      <c r="B684" s="36" t="s">
        <v>143</v>
      </c>
      <c r="C684" s="36" t="s">
        <v>1331</v>
      </c>
      <c r="D684" s="36" t="s">
        <v>1332</v>
      </c>
      <c r="E684" s="36" t="s">
        <v>7</v>
      </c>
      <c r="F684" s="21">
        <v>2227.5599999999899</v>
      </c>
      <c r="G684" s="21">
        <v>0</v>
      </c>
      <c r="H684" s="21">
        <v>0</v>
      </c>
      <c r="I684" s="21">
        <v>0</v>
      </c>
    </row>
    <row r="685" spans="1:9" ht="31.5" x14ac:dyDescent="0.25">
      <c r="A685" s="36" t="s">
        <v>142</v>
      </c>
      <c r="B685" s="36" t="s">
        <v>143</v>
      </c>
      <c r="C685" s="36" t="s">
        <v>1333</v>
      </c>
      <c r="D685" s="36" t="s">
        <v>1334</v>
      </c>
      <c r="E685" s="36" t="s">
        <v>7</v>
      </c>
      <c r="F685" s="21">
        <v>4.8799999999901003</v>
      </c>
      <c r="G685" s="21">
        <v>4.8799999999901003</v>
      </c>
      <c r="H685" s="21">
        <v>0</v>
      </c>
      <c r="I685" s="21">
        <v>0</v>
      </c>
    </row>
    <row r="686" spans="1:9" ht="31.5" x14ac:dyDescent="0.25">
      <c r="A686" s="36" t="s">
        <v>142</v>
      </c>
      <c r="B686" s="36" t="s">
        <v>143</v>
      </c>
      <c r="C686" s="36" t="s">
        <v>1335</v>
      </c>
      <c r="D686" s="36" t="s">
        <v>1336</v>
      </c>
      <c r="E686" s="36" t="s">
        <v>7</v>
      </c>
      <c r="F686" s="21">
        <v>63.180000000000199</v>
      </c>
      <c r="G686" s="21">
        <v>0</v>
      </c>
      <c r="H686" s="21">
        <v>51.5799999999996</v>
      </c>
      <c r="I686" s="21">
        <v>0</v>
      </c>
    </row>
    <row r="687" spans="1:9" ht="31.5" x14ac:dyDescent="0.25">
      <c r="A687" s="36" t="s">
        <v>142</v>
      </c>
      <c r="B687" s="36" t="s">
        <v>143</v>
      </c>
      <c r="C687" s="36" t="s">
        <v>1337</v>
      </c>
      <c r="D687" s="36" t="s">
        <v>1338</v>
      </c>
      <c r="E687" s="36" t="s">
        <v>7</v>
      </c>
      <c r="F687" s="21">
        <v>0</v>
      </c>
      <c r="G687" s="21">
        <v>0</v>
      </c>
      <c r="H687" s="21">
        <v>1449.1800000001001</v>
      </c>
      <c r="I687" s="21">
        <v>0</v>
      </c>
    </row>
    <row r="688" spans="1:9" ht="31.5" x14ac:dyDescent="0.25">
      <c r="A688" s="36" t="s">
        <v>142</v>
      </c>
      <c r="B688" s="36" t="s">
        <v>143</v>
      </c>
      <c r="C688" s="36" t="s">
        <v>1339</v>
      </c>
      <c r="D688" s="36" t="s">
        <v>1340</v>
      </c>
      <c r="E688" s="36" t="s">
        <v>7</v>
      </c>
      <c r="F688" s="21">
        <v>0</v>
      </c>
      <c r="G688" s="21">
        <v>0</v>
      </c>
      <c r="H688" s="21">
        <v>13.9000000000001</v>
      </c>
      <c r="I688" s="21">
        <v>13.9000000000001</v>
      </c>
    </row>
    <row r="689" spans="1:9" ht="47.25" x14ac:dyDescent="0.25">
      <c r="A689" s="36" t="s">
        <v>142</v>
      </c>
      <c r="B689" s="36" t="s">
        <v>143</v>
      </c>
      <c r="C689" s="36" t="s">
        <v>1341</v>
      </c>
      <c r="D689" s="36" t="s">
        <v>1342</v>
      </c>
      <c r="E689" s="36" t="s">
        <v>7</v>
      </c>
      <c r="F689" s="21">
        <v>1812.45</v>
      </c>
      <c r="G689" s="21">
        <v>1812.45</v>
      </c>
      <c r="H689" s="21">
        <v>0</v>
      </c>
      <c r="I689" s="21">
        <v>0</v>
      </c>
    </row>
    <row r="690" spans="1:9" ht="31.5" x14ac:dyDescent="0.25">
      <c r="A690" s="36" t="s">
        <v>142</v>
      </c>
      <c r="B690" s="36" t="s">
        <v>143</v>
      </c>
      <c r="C690" s="36" t="s">
        <v>1343</v>
      </c>
      <c r="D690" s="36" t="s">
        <v>1344</v>
      </c>
      <c r="E690" s="36" t="s">
        <v>7</v>
      </c>
      <c r="F690" s="21">
        <v>3006.93</v>
      </c>
      <c r="G690" s="21">
        <v>0</v>
      </c>
      <c r="H690" s="21">
        <v>1461.9</v>
      </c>
      <c r="I690" s="21">
        <v>0</v>
      </c>
    </row>
    <row r="691" spans="1:9" ht="31.5" x14ac:dyDescent="0.25">
      <c r="A691" s="36" t="s">
        <v>142</v>
      </c>
      <c r="B691" s="36" t="s">
        <v>143</v>
      </c>
      <c r="C691" s="36" t="s">
        <v>1345</v>
      </c>
      <c r="D691" s="36" t="s">
        <v>85</v>
      </c>
      <c r="E691" s="36" t="s">
        <v>7</v>
      </c>
      <c r="F691" s="21">
        <v>21.0600000000364</v>
      </c>
      <c r="G691" s="21">
        <v>0</v>
      </c>
      <c r="H691" s="21">
        <v>0</v>
      </c>
      <c r="I691" s="21">
        <v>0</v>
      </c>
    </row>
    <row r="692" spans="1:9" ht="31.5" x14ac:dyDescent="0.25">
      <c r="A692" s="36" t="s">
        <v>142</v>
      </c>
      <c r="B692" s="36" t="s">
        <v>143</v>
      </c>
      <c r="C692" s="36" t="s">
        <v>1346</v>
      </c>
      <c r="D692" s="36" t="s">
        <v>1347</v>
      </c>
      <c r="E692" s="36" t="s">
        <v>7</v>
      </c>
      <c r="F692" s="21">
        <v>442.81999999995298</v>
      </c>
      <c r="G692" s="21">
        <v>0</v>
      </c>
      <c r="H692" s="21">
        <v>0</v>
      </c>
      <c r="I692" s="21">
        <v>0</v>
      </c>
    </row>
    <row r="693" spans="1:9" ht="47.25" x14ac:dyDescent="0.25">
      <c r="A693" s="36" t="s">
        <v>142</v>
      </c>
      <c r="B693" s="36" t="s">
        <v>143</v>
      </c>
      <c r="C693" s="36" t="s">
        <v>1348</v>
      </c>
      <c r="D693" s="36" t="s">
        <v>1349</v>
      </c>
      <c r="E693" s="36" t="s">
        <v>7</v>
      </c>
      <c r="F693" s="21">
        <v>0</v>
      </c>
      <c r="G693" s="21">
        <v>0</v>
      </c>
      <c r="H693" s="21">
        <v>7.8999999999985002</v>
      </c>
      <c r="I693" s="21">
        <v>7.8999999999985002</v>
      </c>
    </row>
    <row r="694" spans="1:9" ht="31.5" x14ac:dyDescent="0.25">
      <c r="A694" s="36" t="s">
        <v>142</v>
      </c>
      <c r="B694" s="36" t="s">
        <v>143</v>
      </c>
      <c r="C694" s="36" t="s">
        <v>1350</v>
      </c>
      <c r="D694" s="36" t="s">
        <v>1351</v>
      </c>
      <c r="E694" s="36" t="s">
        <v>7</v>
      </c>
      <c r="F694" s="21">
        <v>1396.1599999999901</v>
      </c>
      <c r="G694" s="21">
        <v>996.01999999999305</v>
      </c>
      <c r="H694" s="21">
        <v>1305.48999999999</v>
      </c>
      <c r="I694" s="21">
        <v>1305.48999999999</v>
      </c>
    </row>
    <row r="695" spans="1:9" ht="31.5" x14ac:dyDescent="0.25">
      <c r="A695" s="36" t="s">
        <v>142</v>
      </c>
      <c r="B695" s="36" t="s">
        <v>143</v>
      </c>
      <c r="C695" s="36" t="s">
        <v>1352</v>
      </c>
      <c r="D695" s="36" t="s">
        <v>1353</v>
      </c>
      <c r="E695" s="36" t="s">
        <v>7</v>
      </c>
      <c r="F695" s="21">
        <v>0</v>
      </c>
      <c r="G695" s="21">
        <v>0</v>
      </c>
      <c r="H695" s="21">
        <v>7.3400000000311403</v>
      </c>
      <c r="I695" s="21">
        <v>0</v>
      </c>
    </row>
    <row r="696" spans="1:9" ht="31.5" x14ac:dyDescent="0.25">
      <c r="A696" s="36" t="s">
        <v>142</v>
      </c>
      <c r="B696" s="36" t="s">
        <v>143</v>
      </c>
      <c r="C696" s="36" t="s">
        <v>1354</v>
      </c>
      <c r="D696" s="36" t="s">
        <v>1355</v>
      </c>
      <c r="E696" s="36" t="s">
        <v>7</v>
      </c>
      <c r="F696" s="21">
        <v>14784.119999996001</v>
      </c>
      <c r="G696" s="21">
        <v>0</v>
      </c>
      <c r="H696" s="21">
        <v>13409.7599999959</v>
      </c>
      <c r="I696" s="21">
        <v>0</v>
      </c>
    </row>
    <row r="697" spans="1:9" ht="31.5" x14ac:dyDescent="0.25">
      <c r="A697" s="36" t="s">
        <v>142</v>
      </c>
      <c r="B697" s="36" t="s">
        <v>143</v>
      </c>
      <c r="C697" s="36" t="s">
        <v>1356</v>
      </c>
      <c r="D697" s="36" t="s">
        <v>1357</v>
      </c>
      <c r="E697" s="36" t="s">
        <v>7</v>
      </c>
      <c r="F697" s="21">
        <v>24.45</v>
      </c>
      <c r="G697" s="21">
        <v>24.45</v>
      </c>
      <c r="H697" s="21">
        <v>0</v>
      </c>
      <c r="I697" s="21">
        <v>0</v>
      </c>
    </row>
    <row r="698" spans="1:9" ht="47.25" x14ac:dyDescent="0.25">
      <c r="A698" s="36" t="s">
        <v>142</v>
      </c>
      <c r="B698" s="36" t="s">
        <v>143</v>
      </c>
      <c r="C698" s="36" t="s">
        <v>1358</v>
      </c>
      <c r="D698" s="36" t="s">
        <v>1359</v>
      </c>
      <c r="E698" s="36" t="s">
        <v>7</v>
      </c>
      <c r="F698" s="21">
        <v>64.940000000001206</v>
      </c>
      <c r="G698" s="21">
        <v>0</v>
      </c>
      <c r="H698" s="21">
        <v>77.370000000004296</v>
      </c>
      <c r="I698" s="21">
        <v>51.580000000004297</v>
      </c>
    </row>
    <row r="699" spans="1:9" ht="31.5" x14ac:dyDescent="0.25">
      <c r="A699" s="36" t="s">
        <v>142</v>
      </c>
      <c r="B699" s="36" t="s">
        <v>143</v>
      </c>
      <c r="C699" s="36" t="s">
        <v>1360</v>
      </c>
      <c r="D699" s="36" t="s">
        <v>1361</v>
      </c>
      <c r="E699" s="36" t="s">
        <v>7</v>
      </c>
      <c r="F699" s="21">
        <v>0</v>
      </c>
      <c r="G699" s="21">
        <v>0</v>
      </c>
      <c r="H699" s="21">
        <v>422.06999999999903</v>
      </c>
      <c r="I699" s="21">
        <v>0</v>
      </c>
    </row>
    <row r="700" spans="1:9" ht="31.5" x14ac:dyDescent="0.25">
      <c r="A700" s="36" t="s">
        <v>142</v>
      </c>
      <c r="B700" s="36" t="s">
        <v>143</v>
      </c>
      <c r="C700" s="36" t="s">
        <v>1362</v>
      </c>
      <c r="D700" s="36" t="s">
        <v>1363</v>
      </c>
      <c r="E700" s="36" t="s">
        <v>7</v>
      </c>
      <c r="F700" s="21">
        <v>21.059999999999</v>
      </c>
      <c r="G700" s="21">
        <v>21.059999999999</v>
      </c>
      <c r="H700" s="21">
        <v>0</v>
      </c>
      <c r="I700" s="21">
        <v>0</v>
      </c>
    </row>
    <row r="701" spans="1:9" ht="31.5" x14ac:dyDescent="0.25">
      <c r="A701" s="36" t="s">
        <v>142</v>
      </c>
      <c r="B701" s="36" t="s">
        <v>143</v>
      </c>
      <c r="C701" s="36" t="s">
        <v>1364</v>
      </c>
      <c r="D701" s="36" t="s">
        <v>1365</v>
      </c>
      <c r="E701" s="36" t="s">
        <v>7</v>
      </c>
      <c r="F701" s="21">
        <v>0</v>
      </c>
      <c r="G701" s="21">
        <v>0</v>
      </c>
      <c r="H701" s="21">
        <v>180.51000000003799</v>
      </c>
      <c r="I701" s="21">
        <v>0</v>
      </c>
    </row>
    <row r="702" spans="1:9" ht="78.75" x14ac:dyDescent="0.25">
      <c r="A702" s="36" t="s">
        <v>142</v>
      </c>
      <c r="B702" s="36" t="s">
        <v>143</v>
      </c>
      <c r="C702" s="36" t="s">
        <v>1366</v>
      </c>
      <c r="D702" s="36" t="s">
        <v>1367</v>
      </c>
      <c r="E702" s="36" t="s">
        <v>7</v>
      </c>
      <c r="F702" s="21">
        <v>924.68999999970902</v>
      </c>
      <c r="G702" s="21">
        <v>0</v>
      </c>
      <c r="H702" s="21">
        <v>0</v>
      </c>
      <c r="I702" s="21">
        <v>0</v>
      </c>
    </row>
    <row r="703" spans="1:9" ht="47.25" x14ac:dyDescent="0.25">
      <c r="A703" s="36" t="s">
        <v>142</v>
      </c>
      <c r="B703" s="36" t="s">
        <v>143</v>
      </c>
      <c r="C703" s="36" t="s">
        <v>1368</v>
      </c>
      <c r="D703" s="36" t="s">
        <v>1369</v>
      </c>
      <c r="E703" s="36" t="s">
        <v>7</v>
      </c>
      <c r="F703" s="21">
        <v>21.060000000000201</v>
      </c>
      <c r="G703" s="21">
        <v>21.060000000000201</v>
      </c>
      <c r="H703" s="21">
        <v>0</v>
      </c>
      <c r="I703" s="21">
        <v>0</v>
      </c>
    </row>
    <row r="704" spans="1:9" ht="63" x14ac:dyDescent="0.25">
      <c r="A704" s="36" t="s">
        <v>142</v>
      </c>
      <c r="B704" s="36" t="s">
        <v>143</v>
      </c>
      <c r="C704" s="36" t="s">
        <v>1370</v>
      </c>
      <c r="D704" s="36" t="s">
        <v>1371</v>
      </c>
      <c r="E704" s="36" t="s">
        <v>7</v>
      </c>
      <c r="F704" s="21">
        <v>723.37999999999204</v>
      </c>
      <c r="G704" s="21">
        <v>49.459999999992</v>
      </c>
      <c r="H704" s="21">
        <v>795.94999999999197</v>
      </c>
      <c r="I704" s="21">
        <v>0</v>
      </c>
    </row>
    <row r="705" spans="1:9" ht="63" x14ac:dyDescent="0.25">
      <c r="A705" s="36" t="s">
        <v>142</v>
      </c>
      <c r="B705" s="36" t="s">
        <v>143</v>
      </c>
      <c r="C705" s="36" t="s">
        <v>1372</v>
      </c>
      <c r="D705" s="36" t="s">
        <v>1373</v>
      </c>
      <c r="E705" s="36" t="s">
        <v>7</v>
      </c>
      <c r="F705" s="21">
        <v>84.24</v>
      </c>
      <c r="G705" s="21">
        <v>21.06</v>
      </c>
      <c r="H705" s="21">
        <v>0</v>
      </c>
      <c r="I705" s="21">
        <v>0</v>
      </c>
    </row>
    <row r="706" spans="1:9" ht="110.25" x14ac:dyDescent="0.25">
      <c r="A706" s="36" t="s">
        <v>142</v>
      </c>
      <c r="B706" s="36" t="s">
        <v>143</v>
      </c>
      <c r="C706" s="36" t="s">
        <v>1374</v>
      </c>
      <c r="D706" s="36" t="s">
        <v>1375</v>
      </c>
      <c r="E706" s="36" t="s">
        <v>7</v>
      </c>
      <c r="F706" s="21">
        <v>40.359999999999303</v>
      </c>
      <c r="G706" s="21">
        <v>19.299999999999301</v>
      </c>
      <c r="H706" s="21">
        <v>0</v>
      </c>
      <c r="I706" s="21">
        <v>0</v>
      </c>
    </row>
    <row r="707" spans="1:9" ht="63" x14ac:dyDescent="0.25">
      <c r="A707" s="36" t="s">
        <v>142</v>
      </c>
      <c r="B707" s="36" t="s">
        <v>143</v>
      </c>
      <c r="C707" s="36" t="s">
        <v>1376</v>
      </c>
      <c r="D707" s="36" t="s">
        <v>1377</v>
      </c>
      <c r="E707" s="36" t="s">
        <v>7</v>
      </c>
      <c r="F707" s="21">
        <v>1310.5000000024299</v>
      </c>
      <c r="G707" s="21">
        <v>0</v>
      </c>
      <c r="H707" s="21">
        <v>1706.0200000022201</v>
      </c>
      <c r="I707" s="21">
        <v>0</v>
      </c>
    </row>
    <row r="708" spans="1:9" ht="63" x14ac:dyDescent="0.25">
      <c r="A708" s="36" t="s">
        <v>142</v>
      </c>
      <c r="B708" s="36" t="s">
        <v>143</v>
      </c>
      <c r="C708" s="36" t="s">
        <v>1378</v>
      </c>
      <c r="D708" s="36" t="s">
        <v>1379</v>
      </c>
      <c r="E708" s="36" t="s">
        <v>7</v>
      </c>
      <c r="F708" s="21">
        <v>0</v>
      </c>
      <c r="G708" s="21">
        <v>0</v>
      </c>
      <c r="H708" s="21">
        <v>1598.8600000000999</v>
      </c>
      <c r="I708" s="21">
        <v>0</v>
      </c>
    </row>
    <row r="709" spans="1:9" ht="94.5" x14ac:dyDescent="0.25">
      <c r="A709" s="36" t="s">
        <v>142</v>
      </c>
      <c r="B709" s="36" t="s">
        <v>143</v>
      </c>
      <c r="C709" s="36" t="s">
        <v>1380</v>
      </c>
      <c r="D709" s="36" t="s">
        <v>1381</v>
      </c>
      <c r="E709" s="36" t="s">
        <v>7</v>
      </c>
      <c r="F709" s="21">
        <v>3783.1999999998602</v>
      </c>
      <c r="G709" s="21">
        <v>0</v>
      </c>
      <c r="H709" s="21">
        <v>5317.8999999998596</v>
      </c>
      <c r="I709" s="21">
        <v>0</v>
      </c>
    </row>
    <row r="710" spans="1:9" ht="63" x14ac:dyDescent="0.25">
      <c r="A710" s="36" t="s">
        <v>142</v>
      </c>
      <c r="B710" s="36" t="s">
        <v>143</v>
      </c>
      <c r="C710" s="36" t="s">
        <v>1382</v>
      </c>
      <c r="D710" s="36" t="s">
        <v>1383</v>
      </c>
      <c r="E710" s="36" t="s">
        <v>7</v>
      </c>
      <c r="F710" s="21">
        <v>1137.0900000000299</v>
      </c>
      <c r="G710" s="21">
        <v>0</v>
      </c>
      <c r="H710" s="21">
        <v>489.82000000006099</v>
      </c>
      <c r="I710" s="21">
        <v>0</v>
      </c>
    </row>
    <row r="711" spans="1:9" ht="31.5" x14ac:dyDescent="0.25">
      <c r="A711" s="36" t="s">
        <v>142</v>
      </c>
      <c r="B711" s="36" t="s">
        <v>143</v>
      </c>
      <c r="C711" s="36" t="s">
        <v>1384</v>
      </c>
      <c r="D711" s="36" t="s">
        <v>1385</v>
      </c>
      <c r="E711" s="36" t="s">
        <v>7</v>
      </c>
      <c r="F711" s="21">
        <v>821.34000000042397</v>
      </c>
      <c r="G711" s="21">
        <v>0</v>
      </c>
      <c r="H711" s="21">
        <v>1108.8800000004001</v>
      </c>
      <c r="I711" s="21">
        <v>0</v>
      </c>
    </row>
    <row r="712" spans="1:9" ht="63" x14ac:dyDescent="0.25">
      <c r="A712" s="36" t="s">
        <v>142</v>
      </c>
      <c r="B712" s="36" t="s">
        <v>143</v>
      </c>
      <c r="C712" s="36" t="s">
        <v>1386</v>
      </c>
      <c r="D712" s="36" t="s">
        <v>1387</v>
      </c>
      <c r="E712" s="36" t="s">
        <v>7</v>
      </c>
      <c r="F712" s="21">
        <v>1747.98</v>
      </c>
      <c r="G712" s="21">
        <v>0</v>
      </c>
      <c r="H712" s="21">
        <v>0</v>
      </c>
      <c r="I712" s="21">
        <v>0</v>
      </c>
    </row>
    <row r="713" spans="1:9" ht="63" x14ac:dyDescent="0.25">
      <c r="A713" s="36" t="s">
        <v>142</v>
      </c>
      <c r="B713" s="36" t="s">
        <v>143</v>
      </c>
      <c r="C713" s="36" t="s">
        <v>1388</v>
      </c>
      <c r="D713" s="36" t="s">
        <v>1389</v>
      </c>
      <c r="E713" s="36" t="s">
        <v>7</v>
      </c>
      <c r="F713" s="21">
        <v>63.1799999999918</v>
      </c>
      <c r="G713" s="21">
        <v>0</v>
      </c>
      <c r="H713" s="21">
        <v>0</v>
      </c>
      <c r="I713" s="21">
        <v>0</v>
      </c>
    </row>
    <row r="714" spans="1:9" ht="63" x14ac:dyDescent="0.25">
      <c r="A714" s="36" t="s">
        <v>142</v>
      </c>
      <c r="B714" s="36" t="s">
        <v>143</v>
      </c>
      <c r="C714" s="36" t="s">
        <v>1390</v>
      </c>
      <c r="D714" s="36" t="s">
        <v>1391</v>
      </c>
      <c r="E714" s="36" t="s">
        <v>7</v>
      </c>
      <c r="F714" s="21">
        <v>0</v>
      </c>
      <c r="G714" s="21">
        <v>0</v>
      </c>
      <c r="H714" s="21">
        <v>464.57999999999902</v>
      </c>
      <c r="I714" s="21">
        <v>0.399999999999466</v>
      </c>
    </row>
    <row r="715" spans="1:9" ht="63" x14ac:dyDescent="0.25">
      <c r="A715" s="36" t="s">
        <v>142</v>
      </c>
      <c r="B715" s="36" t="s">
        <v>143</v>
      </c>
      <c r="C715" s="36" t="s">
        <v>1392</v>
      </c>
      <c r="D715" s="36" t="s">
        <v>1393</v>
      </c>
      <c r="E715" s="36" t="s">
        <v>7</v>
      </c>
      <c r="F715" s="21">
        <v>21.06</v>
      </c>
      <c r="G715" s="21">
        <v>0</v>
      </c>
      <c r="H715" s="21">
        <v>0</v>
      </c>
      <c r="I715" s="21">
        <v>0</v>
      </c>
    </row>
    <row r="716" spans="1:9" ht="63" x14ac:dyDescent="0.25">
      <c r="A716" s="36" t="s">
        <v>142</v>
      </c>
      <c r="B716" s="36" t="s">
        <v>143</v>
      </c>
      <c r="C716" s="36" t="s">
        <v>1394</v>
      </c>
      <c r="D716" s="36" t="s">
        <v>1395</v>
      </c>
      <c r="E716" s="36" t="s">
        <v>7</v>
      </c>
      <c r="F716" s="21">
        <v>0</v>
      </c>
      <c r="G716" s="21">
        <v>0</v>
      </c>
      <c r="H716" s="21">
        <v>412.61</v>
      </c>
      <c r="I716" s="21">
        <v>0</v>
      </c>
    </row>
    <row r="717" spans="1:9" ht="63" x14ac:dyDescent="0.25">
      <c r="A717" s="36" t="s">
        <v>142</v>
      </c>
      <c r="B717" s="36" t="s">
        <v>143</v>
      </c>
      <c r="C717" s="36" t="s">
        <v>4673</v>
      </c>
      <c r="D717" s="36" t="s">
        <v>1396</v>
      </c>
      <c r="E717" s="36" t="s">
        <v>7</v>
      </c>
      <c r="F717" s="21">
        <v>715.44000000009896</v>
      </c>
      <c r="G717" s="21">
        <v>0</v>
      </c>
      <c r="H717" s="21">
        <v>0</v>
      </c>
      <c r="I717" s="21">
        <v>0</v>
      </c>
    </row>
    <row r="718" spans="1:9" ht="31.5" x14ac:dyDescent="0.25">
      <c r="A718" s="36" t="s">
        <v>142</v>
      </c>
      <c r="B718" s="36" t="s">
        <v>143</v>
      </c>
      <c r="C718" s="36" t="s">
        <v>1397</v>
      </c>
      <c r="D718" s="36" t="s">
        <v>1398</v>
      </c>
      <c r="E718" s="36" t="s">
        <v>7</v>
      </c>
      <c r="F718" s="21">
        <v>4464.7200000002304</v>
      </c>
      <c r="G718" s="21">
        <v>0</v>
      </c>
      <c r="H718" s="21">
        <v>0</v>
      </c>
      <c r="I718" s="21">
        <v>0</v>
      </c>
    </row>
    <row r="719" spans="1:9" ht="31.5" x14ac:dyDescent="0.25">
      <c r="A719" s="36" t="s">
        <v>142</v>
      </c>
      <c r="B719" s="36" t="s">
        <v>143</v>
      </c>
      <c r="C719" s="36" t="s">
        <v>1399</v>
      </c>
      <c r="D719" s="36" t="s">
        <v>1400</v>
      </c>
      <c r="E719" s="36" t="s">
        <v>7</v>
      </c>
      <c r="F719" s="21">
        <v>0</v>
      </c>
      <c r="G719" s="21">
        <v>0</v>
      </c>
      <c r="H719" s="21">
        <v>8871.0700000001198</v>
      </c>
      <c r="I719" s="21">
        <v>0</v>
      </c>
    </row>
    <row r="720" spans="1:9" ht="47.25" x14ac:dyDescent="0.25">
      <c r="A720" s="36" t="s">
        <v>142</v>
      </c>
      <c r="B720" s="36" t="s">
        <v>143</v>
      </c>
      <c r="C720" s="36" t="s">
        <v>1401</v>
      </c>
      <c r="D720" s="36" t="s">
        <v>1402</v>
      </c>
      <c r="E720" s="36" t="s">
        <v>7</v>
      </c>
      <c r="F720" s="21">
        <v>27211.139999999701</v>
      </c>
      <c r="G720" s="21">
        <v>16954.9199999997</v>
      </c>
      <c r="H720" s="21">
        <v>2929.2499999998599</v>
      </c>
      <c r="I720" s="21">
        <v>1982.44999999986</v>
      </c>
    </row>
    <row r="721" spans="1:9" ht="47.25" x14ac:dyDescent="0.25">
      <c r="A721" s="36" t="s">
        <v>142</v>
      </c>
      <c r="B721" s="36" t="s">
        <v>143</v>
      </c>
      <c r="C721" s="36" t="s">
        <v>1403</v>
      </c>
      <c r="D721" s="36" t="s">
        <v>1404</v>
      </c>
      <c r="E721" s="36" t="s">
        <v>7</v>
      </c>
      <c r="F721" s="21">
        <v>1621.6199999999701</v>
      </c>
      <c r="G721" s="21">
        <v>0</v>
      </c>
      <c r="H721" s="21">
        <v>3326.6500000000601</v>
      </c>
      <c r="I721" s="21">
        <v>0</v>
      </c>
    </row>
    <row r="722" spans="1:9" ht="47.25" x14ac:dyDescent="0.25">
      <c r="A722" s="36" t="s">
        <v>142</v>
      </c>
      <c r="B722" s="36" t="s">
        <v>143</v>
      </c>
      <c r="C722" s="36" t="s">
        <v>1405</v>
      </c>
      <c r="D722" s="36" t="s">
        <v>1406</v>
      </c>
      <c r="E722" s="36" t="s">
        <v>7</v>
      </c>
      <c r="F722" s="21">
        <v>884.519999999991</v>
      </c>
      <c r="G722" s="21">
        <v>0</v>
      </c>
      <c r="H722" s="21">
        <v>902.58000000003005</v>
      </c>
      <c r="I722" s="21">
        <v>0</v>
      </c>
    </row>
    <row r="723" spans="1:9" ht="47.25" x14ac:dyDescent="0.25">
      <c r="A723" s="36" t="s">
        <v>142</v>
      </c>
      <c r="B723" s="36" t="s">
        <v>143</v>
      </c>
      <c r="C723" s="36" t="s">
        <v>1407</v>
      </c>
      <c r="D723" s="36" t="s">
        <v>1408</v>
      </c>
      <c r="E723" s="36" t="s">
        <v>7</v>
      </c>
      <c r="F723" s="21">
        <v>0</v>
      </c>
      <c r="G723" s="21">
        <v>0</v>
      </c>
      <c r="H723" s="21">
        <v>0.74999999997817202</v>
      </c>
      <c r="I723" s="21">
        <v>0</v>
      </c>
    </row>
    <row r="724" spans="1:9" ht="63" x14ac:dyDescent="0.25">
      <c r="A724" s="36" t="s">
        <v>142</v>
      </c>
      <c r="B724" s="36" t="s">
        <v>143</v>
      </c>
      <c r="C724" s="36" t="s">
        <v>1409</v>
      </c>
      <c r="D724" s="36" t="s">
        <v>1410</v>
      </c>
      <c r="E724" s="36" t="s">
        <v>7</v>
      </c>
      <c r="F724" s="21">
        <v>0</v>
      </c>
      <c r="G724" s="21">
        <v>0</v>
      </c>
      <c r="H724" s="21">
        <v>154.72999999999999</v>
      </c>
      <c r="I724" s="21">
        <v>0</v>
      </c>
    </row>
    <row r="725" spans="1:9" ht="47.25" x14ac:dyDescent="0.25">
      <c r="A725" s="36" t="s">
        <v>142</v>
      </c>
      <c r="B725" s="36" t="s">
        <v>143</v>
      </c>
      <c r="C725" s="36" t="s">
        <v>1411</v>
      </c>
      <c r="D725" s="36" t="s">
        <v>1412</v>
      </c>
      <c r="E725" s="36" t="s">
        <v>7</v>
      </c>
      <c r="F725" s="21">
        <v>200.07000000002901</v>
      </c>
      <c r="G725" s="21">
        <v>0</v>
      </c>
      <c r="H725" s="21">
        <v>0</v>
      </c>
      <c r="I725" s="21">
        <v>0</v>
      </c>
    </row>
    <row r="726" spans="1:9" ht="63" x14ac:dyDescent="0.25">
      <c r="A726" s="36" t="s">
        <v>142</v>
      </c>
      <c r="B726" s="36" t="s">
        <v>143</v>
      </c>
      <c r="C726" s="36" t="s">
        <v>1413</v>
      </c>
      <c r="D726" s="36" t="s">
        <v>1414</v>
      </c>
      <c r="E726" s="36" t="s">
        <v>7</v>
      </c>
      <c r="F726" s="21">
        <v>2969.4600000003502</v>
      </c>
      <c r="G726" s="21">
        <v>0</v>
      </c>
      <c r="H726" s="21">
        <v>0</v>
      </c>
      <c r="I726" s="21">
        <v>0</v>
      </c>
    </row>
    <row r="727" spans="1:9" ht="63" x14ac:dyDescent="0.25">
      <c r="A727" s="36" t="s">
        <v>142</v>
      </c>
      <c r="B727" s="36" t="s">
        <v>143</v>
      </c>
      <c r="C727" s="36" t="s">
        <v>1415</v>
      </c>
      <c r="D727" s="36" t="s">
        <v>1416</v>
      </c>
      <c r="E727" s="36" t="s">
        <v>7</v>
      </c>
      <c r="F727" s="21">
        <v>4190.9399999999796</v>
      </c>
      <c r="G727" s="21">
        <v>0</v>
      </c>
      <c r="H727" s="21">
        <v>2681.9499999998302</v>
      </c>
      <c r="I727" s="21">
        <v>0</v>
      </c>
    </row>
    <row r="728" spans="1:9" ht="47.25" x14ac:dyDescent="0.25">
      <c r="A728" s="36" t="s">
        <v>142</v>
      </c>
      <c r="B728" s="36" t="s">
        <v>143</v>
      </c>
      <c r="C728" s="36" t="s">
        <v>1417</v>
      </c>
      <c r="D728" s="36" t="s">
        <v>1418</v>
      </c>
      <c r="E728" s="36" t="s">
        <v>7</v>
      </c>
      <c r="F728" s="21">
        <v>105.20000000005599</v>
      </c>
      <c r="G728" s="21">
        <v>0</v>
      </c>
      <c r="H728" s="21">
        <v>609.90999999997405</v>
      </c>
      <c r="I728" s="21">
        <v>0</v>
      </c>
    </row>
    <row r="729" spans="1:9" ht="47.25" x14ac:dyDescent="0.25">
      <c r="A729" s="36" t="s">
        <v>142</v>
      </c>
      <c r="B729" s="36" t="s">
        <v>143</v>
      </c>
      <c r="C729" s="36" t="s">
        <v>1419</v>
      </c>
      <c r="D729" s="36" t="s">
        <v>1420</v>
      </c>
      <c r="E729" s="36" t="s">
        <v>7</v>
      </c>
      <c r="F729" s="21">
        <v>0</v>
      </c>
      <c r="G729" s="21">
        <v>0</v>
      </c>
      <c r="H729" s="21">
        <v>94.320000000031399</v>
      </c>
      <c r="I729" s="21">
        <v>0</v>
      </c>
    </row>
    <row r="730" spans="1:9" ht="63" x14ac:dyDescent="0.25">
      <c r="A730" s="36" t="s">
        <v>142</v>
      </c>
      <c r="B730" s="36" t="s">
        <v>143</v>
      </c>
      <c r="C730" s="36" t="s">
        <v>1421</v>
      </c>
      <c r="D730" s="36" t="s">
        <v>1422</v>
      </c>
      <c r="E730" s="36" t="s">
        <v>7</v>
      </c>
      <c r="F730" s="21">
        <v>1474.19999999995</v>
      </c>
      <c r="G730" s="21">
        <v>0</v>
      </c>
      <c r="H730" s="21">
        <v>0</v>
      </c>
      <c r="I730" s="21">
        <v>0</v>
      </c>
    </row>
    <row r="731" spans="1:9" ht="63" x14ac:dyDescent="0.25">
      <c r="A731" s="36" t="s">
        <v>142</v>
      </c>
      <c r="B731" s="36" t="s">
        <v>143</v>
      </c>
      <c r="C731" s="36" t="s">
        <v>1423</v>
      </c>
      <c r="D731" s="36" t="s">
        <v>1424</v>
      </c>
      <c r="E731" s="36" t="s">
        <v>7</v>
      </c>
      <c r="F731" s="21">
        <v>3054.76999999998</v>
      </c>
      <c r="G731" s="21">
        <v>2086.0099999999802</v>
      </c>
      <c r="H731" s="21">
        <v>5799.83</v>
      </c>
      <c r="I731" s="21">
        <v>0</v>
      </c>
    </row>
    <row r="732" spans="1:9" ht="63" x14ac:dyDescent="0.25">
      <c r="A732" s="36" t="s">
        <v>142</v>
      </c>
      <c r="B732" s="36" t="s">
        <v>143</v>
      </c>
      <c r="C732" s="36" t="s">
        <v>1425</v>
      </c>
      <c r="D732" s="36" t="s">
        <v>1426</v>
      </c>
      <c r="E732" s="36" t="s">
        <v>7</v>
      </c>
      <c r="F732" s="21">
        <v>4422.6000000000904</v>
      </c>
      <c r="G732" s="21">
        <v>0</v>
      </c>
      <c r="H732" s="21">
        <v>6266.4800000001696</v>
      </c>
      <c r="I732" s="21">
        <v>0</v>
      </c>
    </row>
    <row r="733" spans="1:9" ht="47.25" x14ac:dyDescent="0.25">
      <c r="A733" s="36" t="s">
        <v>142</v>
      </c>
      <c r="B733" s="36" t="s">
        <v>143</v>
      </c>
      <c r="C733" s="36" t="s">
        <v>1427</v>
      </c>
      <c r="D733" s="36" t="s">
        <v>1428</v>
      </c>
      <c r="E733" s="36" t="s">
        <v>7</v>
      </c>
      <c r="F733" s="21">
        <v>0</v>
      </c>
      <c r="G733" s="21">
        <v>0</v>
      </c>
      <c r="H733" s="21">
        <v>6.8200000000119303</v>
      </c>
      <c r="I733" s="21">
        <v>0</v>
      </c>
    </row>
    <row r="734" spans="1:9" ht="78.75" x14ac:dyDescent="0.25">
      <c r="A734" s="36" t="s">
        <v>142</v>
      </c>
      <c r="B734" s="36" t="s">
        <v>143</v>
      </c>
      <c r="C734" s="36" t="s">
        <v>1429</v>
      </c>
      <c r="D734" s="36" t="s">
        <v>1430</v>
      </c>
      <c r="E734" s="36" t="s">
        <v>7</v>
      </c>
      <c r="F734" s="21">
        <v>42.120000000003103</v>
      </c>
      <c r="G734" s="21">
        <v>0</v>
      </c>
      <c r="H734" s="21">
        <v>0</v>
      </c>
      <c r="I734" s="21">
        <v>0</v>
      </c>
    </row>
    <row r="735" spans="1:9" ht="63" x14ac:dyDescent="0.25">
      <c r="A735" s="36" t="s">
        <v>142</v>
      </c>
      <c r="B735" s="36" t="s">
        <v>143</v>
      </c>
      <c r="C735" s="36" t="s">
        <v>1431</v>
      </c>
      <c r="D735" s="36" t="s">
        <v>266</v>
      </c>
      <c r="E735" s="36" t="s">
        <v>7</v>
      </c>
      <c r="F735" s="21">
        <v>126.36</v>
      </c>
      <c r="G735" s="21">
        <v>0</v>
      </c>
      <c r="H735" s="21">
        <v>103.149999999998</v>
      </c>
      <c r="I735" s="21">
        <v>0</v>
      </c>
    </row>
    <row r="736" spans="1:9" ht="63" x14ac:dyDescent="0.25">
      <c r="A736" s="36" t="s">
        <v>142</v>
      </c>
      <c r="B736" s="36" t="s">
        <v>143</v>
      </c>
      <c r="C736" s="36" t="s">
        <v>1431</v>
      </c>
      <c r="D736" s="36" t="s">
        <v>266</v>
      </c>
      <c r="E736" s="36" t="s">
        <v>7</v>
      </c>
      <c r="F736" s="21">
        <v>86348.659999953801</v>
      </c>
      <c r="G736" s="21">
        <v>0</v>
      </c>
      <c r="H736" s="21">
        <v>78320.799999954601</v>
      </c>
      <c r="I736" s="21">
        <v>0</v>
      </c>
    </row>
    <row r="737" spans="1:9" ht="63" x14ac:dyDescent="0.25">
      <c r="A737" s="36" t="s">
        <v>142</v>
      </c>
      <c r="B737" s="36" t="s">
        <v>143</v>
      </c>
      <c r="C737" s="36" t="s">
        <v>1431</v>
      </c>
      <c r="D737" s="36" t="s">
        <v>266</v>
      </c>
      <c r="E737" s="36" t="s">
        <v>7</v>
      </c>
      <c r="F737" s="21">
        <v>1144986.92000004</v>
      </c>
      <c r="G737" s="21">
        <v>0</v>
      </c>
      <c r="H737" s="21">
        <v>930335.27999998501</v>
      </c>
      <c r="I737" s="21">
        <v>0</v>
      </c>
    </row>
    <row r="738" spans="1:9" ht="63" x14ac:dyDescent="0.25">
      <c r="A738" s="36" t="s">
        <v>142</v>
      </c>
      <c r="B738" s="36" t="s">
        <v>143</v>
      </c>
      <c r="C738" s="36" t="s">
        <v>1432</v>
      </c>
      <c r="D738" s="36" t="s">
        <v>1433</v>
      </c>
      <c r="E738" s="36" t="s">
        <v>7</v>
      </c>
      <c r="F738" s="21">
        <v>43371.050000000898</v>
      </c>
      <c r="G738" s="21">
        <v>0</v>
      </c>
      <c r="H738" s="21">
        <v>58668.040000000401</v>
      </c>
      <c r="I738" s="21">
        <v>0</v>
      </c>
    </row>
    <row r="739" spans="1:9" ht="47.25" x14ac:dyDescent="0.25">
      <c r="A739" s="36" t="s">
        <v>142</v>
      </c>
      <c r="B739" s="36" t="s">
        <v>143</v>
      </c>
      <c r="C739" s="36" t="s">
        <v>1434</v>
      </c>
      <c r="D739" s="36" t="s">
        <v>1435</v>
      </c>
      <c r="E739" s="36" t="s">
        <v>7</v>
      </c>
      <c r="F739" s="21">
        <v>273.77999999997098</v>
      </c>
      <c r="G739" s="21">
        <v>0</v>
      </c>
      <c r="H739" s="21">
        <v>412.60999999998597</v>
      </c>
      <c r="I739" s="21">
        <v>0</v>
      </c>
    </row>
    <row r="740" spans="1:9" ht="31.5" x14ac:dyDescent="0.25">
      <c r="A740" s="36" t="s">
        <v>142</v>
      </c>
      <c r="B740" s="36" t="s">
        <v>143</v>
      </c>
      <c r="C740" s="36" t="s">
        <v>1436</v>
      </c>
      <c r="D740" s="36" t="s">
        <v>1437</v>
      </c>
      <c r="E740" s="36" t="s">
        <v>7</v>
      </c>
      <c r="F740" s="21">
        <v>0</v>
      </c>
      <c r="G740" s="21">
        <v>0</v>
      </c>
      <c r="H740" s="21">
        <v>568.35999999987098</v>
      </c>
      <c r="I740" s="21">
        <v>104.179999999871</v>
      </c>
    </row>
    <row r="741" spans="1:9" ht="47.25" x14ac:dyDescent="0.25">
      <c r="A741" s="36" t="s">
        <v>142</v>
      </c>
      <c r="B741" s="36" t="s">
        <v>143</v>
      </c>
      <c r="C741" s="36" t="s">
        <v>1438</v>
      </c>
      <c r="D741" s="36" t="s">
        <v>1439</v>
      </c>
      <c r="E741" s="36" t="s">
        <v>7</v>
      </c>
      <c r="F741" s="21">
        <v>2083.28999999998</v>
      </c>
      <c r="G741" s="21">
        <v>0</v>
      </c>
      <c r="H741" s="21">
        <v>0</v>
      </c>
      <c r="I741" s="21">
        <v>0</v>
      </c>
    </row>
    <row r="742" spans="1:9" ht="63" x14ac:dyDescent="0.25">
      <c r="A742" s="36" t="s">
        <v>142</v>
      </c>
      <c r="B742" s="36" t="s">
        <v>143</v>
      </c>
      <c r="C742" s="36" t="s">
        <v>1440</v>
      </c>
      <c r="D742" s="36" t="s">
        <v>1441</v>
      </c>
      <c r="E742" s="36" t="s">
        <v>7</v>
      </c>
      <c r="F742" s="21">
        <v>1811.1600000000301</v>
      </c>
      <c r="G742" s="21">
        <v>0</v>
      </c>
      <c r="H742" s="21">
        <v>2346.71</v>
      </c>
      <c r="I742" s="21">
        <v>0</v>
      </c>
    </row>
    <row r="743" spans="1:9" ht="63" x14ac:dyDescent="0.25">
      <c r="A743" s="36" t="s">
        <v>142</v>
      </c>
      <c r="B743" s="36" t="s">
        <v>143</v>
      </c>
      <c r="C743" s="36" t="s">
        <v>1442</v>
      </c>
      <c r="D743" s="36" t="s">
        <v>1443</v>
      </c>
      <c r="E743" s="36" t="s">
        <v>7</v>
      </c>
      <c r="F743" s="21">
        <v>124.47999999999</v>
      </c>
      <c r="G743" s="21">
        <v>0</v>
      </c>
      <c r="H743" s="21">
        <v>149.219999999988</v>
      </c>
      <c r="I743" s="21">
        <v>0</v>
      </c>
    </row>
    <row r="744" spans="1:9" ht="63" x14ac:dyDescent="0.25">
      <c r="A744" s="36" t="s">
        <v>142</v>
      </c>
      <c r="B744" s="36" t="s">
        <v>143</v>
      </c>
      <c r="C744" s="36" t="s">
        <v>1444</v>
      </c>
      <c r="D744" s="36" t="s">
        <v>1445</v>
      </c>
      <c r="E744" s="36" t="s">
        <v>7</v>
      </c>
      <c r="F744" s="21">
        <v>0</v>
      </c>
      <c r="G744" s="21">
        <v>0</v>
      </c>
      <c r="H744" s="21">
        <v>773.64000000004398</v>
      </c>
      <c r="I744" s="21">
        <v>0</v>
      </c>
    </row>
    <row r="745" spans="1:9" ht="63" x14ac:dyDescent="0.25">
      <c r="A745" s="36" t="s">
        <v>142</v>
      </c>
      <c r="B745" s="36" t="s">
        <v>143</v>
      </c>
      <c r="C745" s="36" t="s">
        <v>1446</v>
      </c>
      <c r="D745" s="36" t="s">
        <v>1447</v>
      </c>
      <c r="E745" s="36" t="s">
        <v>7</v>
      </c>
      <c r="F745" s="21">
        <v>398.650000000011</v>
      </c>
      <c r="G745" s="21">
        <v>199.340000000011</v>
      </c>
      <c r="H745" s="21">
        <v>511.27</v>
      </c>
      <c r="I745" s="21">
        <v>414</v>
      </c>
    </row>
    <row r="746" spans="1:9" ht="63" x14ac:dyDescent="0.25">
      <c r="A746" s="36" t="s">
        <v>142</v>
      </c>
      <c r="B746" s="36" t="s">
        <v>143</v>
      </c>
      <c r="C746" s="36" t="s">
        <v>1448</v>
      </c>
      <c r="D746" s="36" t="s">
        <v>1449</v>
      </c>
      <c r="E746" s="36" t="s">
        <v>7</v>
      </c>
      <c r="F746" s="21">
        <v>0</v>
      </c>
      <c r="G746" s="21">
        <v>0</v>
      </c>
      <c r="H746" s="21">
        <v>335.24</v>
      </c>
      <c r="I746" s="21">
        <v>0</v>
      </c>
    </row>
    <row r="747" spans="1:9" ht="78.75" x14ac:dyDescent="0.25">
      <c r="A747" s="36" t="s">
        <v>142</v>
      </c>
      <c r="B747" s="36" t="s">
        <v>143</v>
      </c>
      <c r="C747" s="36" t="s">
        <v>1450</v>
      </c>
      <c r="D747" s="36" t="s">
        <v>1451</v>
      </c>
      <c r="E747" s="36" t="s">
        <v>7</v>
      </c>
      <c r="F747" s="21">
        <v>0</v>
      </c>
      <c r="G747" s="21">
        <v>0</v>
      </c>
      <c r="H747" s="21">
        <v>773.63999999998805</v>
      </c>
      <c r="I747" s="21">
        <v>0</v>
      </c>
    </row>
    <row r="748" spans="1:9" ht="47.25" x14ac:dyDescent="0.25">
      <c r="A748" s="36" t="s">
        <v>142</v>
      </c>
      <c r="B748" s="36" t="s">
        <v>143</v>
      </c>
      <c r="C748" s="36" t="s">
        <v>1452</v>
      </c>
      <c r="D748" s="36" t="s">
        <v>1453</v>
      </c>
      <c r="E748" s="36" t="s">
        <v>7</v>
      </c>
      <c r="F748" s="21">
        <v>0</v>
      </c>
      <c r="G748" s="21">
        <v>0</v>
      </c>
      <c r="H748" s="21">
        <v>77.3699999999467</v>
      </c>
      <c r="I748" s="21">
        <v>0</v>
      </c>
    </row>
    <row r="749" spans="1:9" ht="63" x14ac:dyDescent="0.25">
      <c r="A749" s="36" t="s">
        <v>142</v>
      </c>
      <c r="B749" s="36" t="s">
        <v>143</v>
      </c>
      <c r="C749" s="36" t="s">
        <v>1454</v>
      </c>
      <c r="D749" s="36" t="s">
        <v>1455</v>
      </c>
      <c r="E749" s="36" t="s">
        <v>7</v>
      </c>
      <c r="F749" s="21">
        <v>0</v>
      </c>
      <c r="G749" s="21">
        <v>0</v>
      </c>
      <c r="H749" s="21">
        <v>26.6300000000079</v>
      </c>
      <c r="I749" s="21">
        <v>0</v>
      </c>
    </row>
    <row r="750" spans="1:9" ht="47.25" x14ac:dyDescent="0.25">
      <c r="A750" s="36" t="s">
        <v>142</v>
      </c>
      <c r="B750" s="36" t="s">
        <v>143</v>
      </c>
      <c r="C750" s="36" t="s">
        <v>1456</v>
      </c>
      <c r="D750" s="36" t="s">
        <v>1457</v>
      </c>
      <c r="E750" s="36" t="s">
        <v>7</v>
      </c>
      <c r="F750" s="21">
        <v>136.29000000000801</v>
      </c>
      <c r="G750" s="21">
        <v>54.220000000008397</v>
      </c>
      <c r="H750" s="21">
        <v>0</v>
      </c>
      <c r="I750" s="21">
        <v>0</v>
      </c>
    </row>
    <row r="751" spans="1:9" ht="31.5" x14ac:dyDescent="0.25">
      <c r="A751" s="36" t="s">
        <v>142</v>
      </c>
      <c r="B751" s="36" t="s">
        <v>143</v>
      </c>
      <c r="C751" s="36" t="s">
        <v>1458</v>
      </c>
      <c r="D751" s="36" t="s">
        <v>1459</v>
      </c>
      <c r="E751" s="36" t="s">
        <v>7</v>
      </c>
      <c r="F751" s="21">
        <v>0</v>
      </c>
      <c r="G751" s="21">
        <v>0</v>
      </c>
      <c r="H751" s="21">
        <v>2836.6800000000799</v>
      </c>
      <c r="I751" s="21">
        <v>0</v>
      </c>
    </row>
    <row r="752" spans="1:9" ht="47.25" x14ac:dyDescent="0.25">
      <c r="A752" s="36" t="s">
        <v>142</v>
      </c>
      <c r="B752" s="36" t="s">
        <v>143</v>
      </c>
      <c r="C752" s="36" t="s">
        <v>1460</v>
      </c>
      <c r="D752" s="36" t="s">
        <v>1461</v>
      </c>
      <c r="E752" s="36" t="s">
        <v>7</v>
      </c>
      <c r="F752" s="21">
        <v>0</v>
      </c>
      <c r="G752" s="21">
        <v>0</v>
      </c>
      <c r="H752" s="21">
        <v>13.8999999999964</v>
      </c>
      <c r="I752" s="21">
        <v>0</v>
      </c>
    </row>
    <row r="753" spans="1:9" ht="47.25" x14ac:dyDescent="0.25">
      <c r="A753" s="36" t="s">
        <v>142</v>
      </c>
      <c r="B753" s="36" t="s">
        <v>143</v>
      </c>
      <c r="C753" s="36" t="s">
        <v>1462</v>
      </c>
      <c r="D753" s="36" t="s">
        <v>1463</v>
      </c>
      <c r="E753" s="36" t="s">
        <v>7</v>
      </c>
      <c r="F753" s="21">
        <v>0</v>
      </c>
      <c r="G753" s="21">
        <v>0</v>
      </c>
      <c r="H753" s="21">
        <v>257.87999999996401</v>
      </c>
      <c r="I753" s="21">
        <v>0</v>
      </c>
    </row>
    <row r="754" spans="1:9" ht="63" x14ac:dyDescent="0.25">
      <c r="A754" s="36" t="s">
        <v>142</v>
      </c>
      <c r="B754" s="36" t="s">
        <v>143</v>
      </c>
      <c r="C754" s="36" t="s">
        <v>1464</v>
      </c>
      <c r="D754" s="36" t="s">
        <v>1465</v>
      </c>
      <c r="E754" s="36" t="s">
        <v>7</v>
      </c>
      <c r="F754" s="21">
        <v>0</v>
      </c>
      <c r="G754" s="21">
        <v>0</v>
      </c>
      <c r="H754" s="21">
        <v>232.09</v>
      </c>
      <c r="I754" s="21">
        <v>0</v>
      </c>
    </row>
    <row r="755" spans="1:9" ht="63" x14ac:dyDescent="0.25">
      <c r="A755" s="36" t="s">
        <v>142</v>
      </c>
      <c r="B755" s="36" t="s">
        <v>143</v>
      </c>
      <c r="C755" s="36" t="s">
        <v>1466</v>
      </c>
      <c r="D755" s="36" t="s">
        <v>1467</v>
      </c>
      <c r="E755" s="36" t="s">
        <v>7</v>
      </c>
      <c r="F755" s="21">
        <v>0</v>
      </c>
      <c r="G755" s="21">
        <v>0</v>
      </c>
      <c r="H755" s="21">
        <v>773.64</v>
      </c>
      <c r="I755" s="21">
        <v>0</v>
      </c>
    </row>
    <row r="756" spans="1:9" ht="63" x14ac:dyDescent="0.25">
      <c r="A756" s="36" t="s">
        <v>142</v>
      </c>
      <c r="B756" s="36" t="s">
        <v>143</v>
      </c>
      <c r="C756" s="36" t="s">
        <v>1468</v>
      </c>
      <c r="D756" s="36" t="s">
        <v>171</v>
      </c>
      <c r="E756" s="36" t="s">
        <v>7</v>
      </c>
      <c r="F756" s="21">
        <v>0</v>
      </c>
      <c r="G756" s="21">
        <v>0</v>
      </c>
      <c r="H756" s="21">
        <v>24498.6</v>
      </c>
      <c r="I756" s="21">
        <v>0</v>
      </c>
    </row>
    <row r="757" spans="1:9" ht="63" x14ac:dyDescent="0.25">
      <c r="A757" s="36" t="s">
        <v>142</v>
      </c>
      <c r="B757" s="36" t="s">
        <v>143</v>
      </c>
      <c r="C757" s="36" t="s">
        <v>1469</v>
      </c>
      <c r="D757" s="36" t="s">
        <v>1470</v>
      </c>
      <c r="E757" s="36" t="s">
        <v>7</v>
      </c>
      <c r="F757" s="21">
        <v>0</v>
      </c>
      <c r="G757" s="21">
        <v>0</v>
      </c>
      <c r="H757" s="21">
        <v>736.49</v>
      </c>
      <c r="I757" s="21">
        <v>0</v>
      </c>
    </row>
    <row r="758" spans="1:9" ht="78.75" x14ac:dyDescent="0.25">
      <c r="A758" s="36" t="s">
        <v>142</v>
      </c>
      <c r="B758" s="36" t="s">
        <v>143</v>
      </c>
      <c r="C758" s="36" t="s">
        <v>1471</v>
      </c>
      <c r="D758" s="36" t="s">
        <v>1472</v>
      </c>
      <c r="E758" s="36" t="s">
        <v>7</v>
      </c>
      <c r="F758" s="21">
        <v>201249.36</v>
      </c>
      <c r="G758" s="21">
        <v>0</v>
      </c>
      <c r="H758" s="21">
        <v>34645.020000000302</v>
      </c>
      <c r="I758" s="21">
        <v>0</v>
      </c>
    </row>
    <row r="759" spans="1:9" ht="63" x14ac:dyDescent="0.25">
      <c r="A759" s="36" t="s">
        <v>142</v>
      </c>
      <c r="B759" s="36" t="s">
        <v>143</v>
      </c>
      <c r="C759" s="36" t="s">
        <v>1473</v>
      </c>
      <c r="D759" s="36" t="s">
        <v>253</v>
      </c>
      <c r="E759" s="36" t="s">
        <v>7</v>
      </c>
      <c r="F759" s="21">
        <v>1.00000000000051E-2</v>
      </c>
      <c r="G759" s="21">
        <v>1.00000000000051E-2</v>
      </c>
      <c r="H759" s="21">
        <v>1573.07</v>
      </c>
      <c r="I759" s="21">
        <v>0</v>
      </c>
    </row>
    <row r="760" spans="1:9" ht="47.25" x14ac:dyDescent="0.25">
      <c r="A760" s="36" t="s">
        <v>142</v>
      </c>
      <c r="B760" s="36" t="s">
        <v>143</v>
      </c>
      <c r="C760" s="36" t="s">
        <v>1474</v>
      </c>
      <c r="D760" s="36" t="s">
        <v>1475</v>
      </c>
      <c r="E760" s="36" t="s">
        <v>7</v>
      </c>
      <c r="F760" s="21">
        <v>21.0600000000004</v>
      </c>
      <c r="G760" s="21">
        <v>0</v>
      </c>
      <c r="H760" s="21">
        <v>0</v>
      </c>
      <c r="I760" s="21">
        <v>0</v>
      </c>
    </row>
    <row r="761" spans="1:9" ht="63" x14ac:dyDescent="0.25">
      <c r="A761" s="36" t="s">
        <v>142</v>
      </c>
      <c r="B761" s="36" t="s">
        <v>143</v>
      </c>
      <c r="C761" s="36" t="s">
        <v>1476</v>
      </c>
      <c r="D761" s="36" t="s">
        <v>1477</v>
      </c>
      <c r="E761" s="36" t="s">
        <v>7</v>
      </c>
      <c r="F761" s="21">
        <v>0</v>
      </c>
      <c r="G761" s="21">
        <v>0</v>
      </c>
      <c r="H761" s="21">
        <v>51.579999999999501</v>
      </c>
      <c r="I761" s="21">
        <v>0</v>
      </c>
    </row>
    <row r="762" spans="1:9" ht="63" x14ac:dyDescent="0.25">
      <c r="A762" s="36" t="s">
        <v>142</v>
      </c>
      <c r="B762" s="36" t="s">
        <v>143</v>
      </c>
      <c r="C762" s="36" t="s">
        <v>1478</v>
      </c>
      <c r="D762" s="36" t="s">
        <v>1479</v>
      </c>
      <c r="E762" s="36" t="s">
        <v>7</v>
      </c>
      <c r="F762" s="21">
        <v>610.76999999996997</v>
      </c>
      <c r="G762" s="21">
        <v>2.9999999969731999E-2</v>
      </c>
      <c r="H762" s="21">
        <v>0</v>
      </c>
      <c r="I762" s="21">
        <v>0</v>
      </c>
    </row>
    <row r="763" spans="1:9" ht="47.25" x14ac:dyDescent="0.25">
      <c r="A763" s="36" t="s">
        <v>142</v>
      </c>
      <c r="B763" s="36" t="s">
        <v>143</v>
      </c>
      <c r="C763" s="36" t="s">
        <v>1480</v>
      </c>
      <c r="D763" s="36" t="s">
        <v>1481</v>
      </c>
      <c r="E763" s="36" t="s">
        <v>7</v>
      </c>
      <c r="F763" s="21">
        <v>1242.54</v>
      </c>
      <c r="G763" s="21">
        <v>0</v>
      </c>
      <c r="H763" s="21">
        <v>1083.1000000000099</v>
      </c>
      <c r="I763" s="21">
        <v>0</v>
      </c>
    </row>
    <row r="764" spans="1:9" ht="63" x14ac:dyDescent="0.25">
      <c r="A764" s="36" t="s">
        <v>142</v>
      </c>
      <c r="B764" s="36" t="s">
        <v>143</v>
      </c>
      <c r="C764" s="36" t="s">
        <v>1482</v>
      </c>
      <c r="D764" s="36" t="s">
        <v>1483</v>
      </c>
      <c r="E764" s="36" t="s">
        <v>7</v>
      </c>
      <c r="F764" s="21">
        <v>28032.0600000001</v>
      </c>
      <c r="G764" s="21">
        <v>28032.0600000001</v>
      </c>
      <c r="H764" s="21">
        <v>28032.0600000001</v>
      </c>
      <c r="I764" s="21">
        <v>28032.0600000001</v>
      </c>
    </row>
    <row r="765" spans="1:9" ht="63" x14ac:dyDescent="0.25">
      <c r="A765" s="36" t="s">
        <v>142</v>
      </c>
      <c r="B765" s="36" t="s">
        <v>143</v>
      </c>
      <c r="C765" s="36" t="s">
        <v>1484</v>
      </c>
      <c r="D765" s="36" t="s">
        <v>1485</v>
      </c>
      <c r="E765" s="36" t="s">
        <v>7</v>
      </c>
      <c r="F765" s="21">
        <v>63.179999999999303</v>
      </c>
      <c r="G765" s="21">
        <v>0</v>
      </c>
      <c r="H765" s="21">
        <v>0</v>
      </c>
      <c r="I765" s="21">
        <v>0</v>
      </c>
    </row>
    <row r="766" spans="1:9" ht="63" x14ac:dyDescent="0.25">
      <c r="A766" s="36" t="s">
        <v>142</v>
      </c>
      <c r="B766" s="36" t="s">
        <v>143</v>
      </c>
      <c r="C766" s="36" t="s">
        <v>1486</v>
      </c>
      <c r="D766" s="36" t="s">
        <v>1487</v>
      </c>
      <c r="E766" s="36" t="s">
        <v>7</v>
      </c>
      <c r="F766" s="21">
        <v>2421.9000000000201</v>
      </c>
      <c r="G766" s="21">
        <v>0</v>
      </c>
      <c r="H766" s="21">
        <v>3613.8199999999201</v>
      </c>
      <c r="I766" s="21">
        <v>3.4999999999190501</v>
      </c>
    </row>
    <row r="767" spans="1:9" ht="47.25" x14ac:dyDescent="0.25">
      <c r="A767" s="36" t="s">
        <v>142</v>
      </c>
      <c r="B767" s="36" t="s">
        <v>143</v>
      </c>
      <c r="C767" s="36" t="s">
        <v>1488</v>
      </c>
      <c r="D767" s="36" t="s">
        <v>1489</v>
      </c>
      <c r="E767" s="36" t="s">
        <v>7</v>
      </c>
      <c r="F767" s="21">
        <v>23.44</v>
      </c>
      <c r="G767" s="21">
        <v>11.72</v>
      </c>
      <c r="H767" s="21">
        <v>0</v>
      </c>
      <c r="I767" s="21">
        <v>0</v>
      </c>
    </row>
    <row r="768" spans="1:9" ht="47.25" x14ac:dyDescent="0.25">
      <c r="A768" s="36" t="s">
        <v>142</v>
      </c>
      <c r="B768" s="36" t="s">
        <v>143</v>
      </c>
      <c r="C768" s="36" t="s">
        <v>1490</v>
      </c>
      <c r="D768" s="36" t="s">
        <v>1491</v>
      </c>
      <c r="E768" s="36" t="s">
        <v>7</v>
      </c>
      <c r="F768" s="21">
        <v>126.360000000011</v>
      </c>
      <c r="G768" s="21">
        <v>0</v>
      </c>
      <c r="H768" s="21">
        <v>0</v>
      </c>
      <c r="I768" s="21">
        <v>0</v>
      </c>
    </row>
    <row r="769" spans="1:9" ht="78.75" x14ac:dyDescent="0.25">
      <c r="A769" s="36" t="s">
        <v>142</v>
      </c>
      <c r="B769" s="36" t="s">
        <v>143</v>
      </c>
      <c r="C769" s="36" t="s">
        <v>1492</v>
      </c>
      <c r="D769" s="36" t="s">
        <v>1493</v>
      </c>
      <c r="E769" s="36" t="s">
        <v>7</v>
      </c>
      <c r="F769" s="21">
        <v>80459.030000000406</v>
      </c>
      <c r="G769" s="21">
        <v>0</v>
      </c>
      <c r="H769" s="21">
        <v>0</v>
      </c>
      <c r="I769" s="21">
        <v>0</v>
      </c>
    </row>
    <row r="770" spans="1:9" ht="47.25" x14ac:dyDescent="0.25">
      <c r="A770" s="36" t="s">
        <v>142</v>
      </c>
      <c r="B770" s="36" t="s">
        <v>143</v>
      </c>
      <c r="C770" s="36" t="s">
        <v>1494</v>
      </c>
      <c r="D770" s="36" t="s">
        <v>1495</v>
      </c>
      <c r="E770" s="36" t="s">
        <v>7</v>
      </c>
      <c r="F770" s="21">
        <v>0.69999999991341599</v>
      </c>
      <c r="G770" s="21">
        <v>0</v>
      </c>
      <c r="H770" s="21">
        <v>0</v>
      </c>
      <c r="I770" s="21">
        <v>0</v>
      </c>
    </row>
    <row r="771" spans="1:9" ht="63" x14ac:dyDescent="0.25">
      <c r="A771" s="36" t="s">
        <v>142</v>
      </c>
      <c r="B771" s="36" t="s">
        <v>143</v>
      </c>
      <c r="C771" s="36" t="s">
        <v>1496</v>
      </c>
      <c r="D771" s="36" t="s">
        <v>1497</v>
      </c>
      <c r="E771" s="36" t="s">
        <v>7</v>
      </c>
      <c r="F771" s="21">
        <v>288.90999999998598</v>
      </c>
      <c r="G771" s="21">
        <v>0</v>
      </c>
      <c r="H771" s="21">
        <v>0</v>
      </c>
      <c r="I771" s="21">
        <v>0</v>
      </c>
    </row>
    <row r="772" spans="1:9" ht="63" x14ac:dyDescent="0.25">
      <c r="A772" s="36" t="s">
        <v>142</v>
      </c>
      <c r="B772" s="36" t="s">
        <v>143</v>
      </c>
      <c r="C772" s="36" t="s">
        <v>1498</v>
      </c>
      <c r="D772" s="36" t="s">
        <v>1499</v>
      </c>
      <c r="E772" s="36" t="s">
        <v>7</v>
      </c>
      <c r="F772" s="21">
        <v>463.32000000003399</v>
      </c>
      <c r="G772" s="21">
        <v>0</v>
      </c>
      <c r="H772" s="21">
        <v>464.18000000003599</v>
      </c>
      <c r="I772" s="21">
        <v>0</v>
      </c>
    </row>
    <row r="773" spans="1:9" ht="63" x14ac:dyDescent="0.25">
      <c r="A773" s="36" t="s">
        <v>142</v>
      </c>
      <c r="B773" s="36" t="s">
        <v>143</v>
      </c>
      <c r="C773" s="36" t="s">
        <v>1500</v>
      </c>
      <c r="D773" s="36" t="s">
        <v>1501</v>
      </c>
      <c r="E773" s="36" t="s">
        <v>7</v>
      </c>
      <c r="F773" s="21">
        <v>665.31999999999698</v>
      </c>
      <c r="G773" s="21">
        <v>0</v>
      </c>
      <c r="H773" s="21">
        <v>975.64999999999304</v>
      </c>
      <c r="I773" s="21">
        <v>0</v>
      </c>
    </row>
    <row r="774" spans="1:9" ht="47.25" x14ac:dyDescent="0.25">
      <c r="A774" s="36" t="s">
        <v>142</v>
      </c>
      <c r="B774" s="36" t="s">
        <v>143</v>
      </c>
      <c r="C774" s="36" t="s">
        <v>1502</v>
      </c>
      <c r="D774" s="36" t="s">
        <v>1503</v>
      </c>
      <c r="E774" s="36" t="s">
        <v>7</v>
      </c>
      <c r="F774" s="21">
        <v>58.62</v>
      </c>
      <c r="G774" s="21">
        <v>0</v>
      </c>
      <c r="H774" s="21">
        <v>0</v>
      </c>
      <c r="I774" s="21">
        <v>0</v>
      </c>
    </row>
    <row r="775" spans="1:9" ht="63" x14ac:dyDescent="0.25">
      <c r="A775" s="36" t="s">
        <v>142</v>
      </c>
      <c r="B775" s="36" t="s">
        <v>143</v>
      </c>
      <c r="C775" s="36" t="s">
        <v>1504</v>
      </c>
      <c r="D775" s="36" t="s">
        <v>1505</v>
      </c>
      <c r="E775" s="36" t="s">
        <v>7</v>
      </c>
      <c r="F775" s="21">
        <v>65.699999999997303</v>
      </c>
      <c r="G775" s="21">
        <v>0</v>
      </c>
      <c r="H775" s="21">
        <v>309.459999999996</v>
      </c>
      <c r="I775" s="21">
        <v>0</v>
      </c>
    </row>
    <row r="776" spans="1:9" ht="63" x14ac:dyDescent="0.25">
      <c r="A776" s="36" t="s">
        <v>142</v>
      </c>
      <c r="B776" s="36" t="s">
        <v>143</v>
      </c>
      <c r="C776" s="36" t="s">
        <v>1506</v>
      </c>
      <c r="D776" s="36" t="s">
        <v>1507</v>
      </c>
      <c r="E776" s="36" t="s">
        <v>7</v>
      </c>
      <c r="F776" s="21">
        <v>70.34</v>
      </c>
      <c r="G776" s="21">
        <v>0</v>
      </c>
      <c r="H776" s="21">
        <v>13.900000000007701</v>
      </c>
      <c r="I776" s="21">
        <v>0</v>
      </c>
    </row>
    <row r="777" spans="1:9" ht="47.25" x14ac:dyDescent="0.25">
      <c r="A777" s="36" t="s">
        <v>142</v>
      </c>
      <c r="B777" s="36" t="s">
        <v>143</v>
      </c>
      <c r="C777" s="36" t="s">
        <v>1508</v>
      </c>
      <c r="D777" s="36" t="s">
        <v>1509</v>
      </c>
      <c r="E777" s="36" t="s">
        <v>7</v>
      </c>
      <c r="F777" s="21">
        <v>0.59999999999945397</v>
      </c>
      <c r="G777" s="21">
        <v>0.59999999999945397</v>
      </c>
      <c r="H777" s="21">
        <v>28.3899999999994</v>
      </c>
      <c r="I777" s="21">
        <v>0.59999999999937603</v>
      </c>
    </row>
    <row r="778" spans="1:9" ht="63" x14ac:dyDescent="0.25">
      <c r="A778" s="36" t="s">
        <v>142</v>
      </c>
      <c r="B778" s="36" t="s">
        <v>143</v>
      </c>
      <c r="C778" s="36" t="s">
        <v>1510</v>
      </c>
      <c r="D778" s="36" t="s">
        <v>1511</v>
      </c>
      <c r="E778" s="36" t="s">
        <v>7</v>
      </c>
      <c r="F778" s="21">
        <v>358.01999999997099</v>
      </c>
      <c r="G778" s="21">
        <v>0</v>
      </c>
      <c r="H778" s="21">
        <v>0</v>
      </c>
      <c r="I778" s="21">
        <v>0</v>
      </c>
    </row>
    <row r="779" spans="1:9" ht="63" x14ac:dyDescent="0.25">
      <c r="A779" s="36" t="s">
        <v>142</v>
      </c>
      <c r="B779" s="36" t="s">
        <v>143</v>
      </c>
      <c r="C779" s="36" t="s">
        <v>1512</v>
      </c>
      <c r="D779" s="36" t="s">
        <v>1513</v>
      </c>
      <c r="E779" s="36" t="s">
        <v>7</v>
      </c>
      <c r="F779" s="21">
        <v>0</v>
      </c>
      <c r="G779" s="21">
        <v>0</v>
      </c>
      <c r="H779" s="21">
        <v>7054.0200000000996</v>
      </c>
      <c r="I779" s="21">
        <v>3675.7900000001</v>
      </c>
    </row>
    <row r="780" spans="1:9" ht="47.25" x14ac:dyDescent="0.25">
      <c r="A780" s="36" t="s">
        <v>142</v>
      </c>
      <c r="B780" s="36" t="s">
        <v>143</v>
      </c>
      <c r="C780" s="36" t="s">
        <v>1514</v>
      </c>
      <c r="D780" s="36" t="s">
        <v>1515</v>
      </c>
      <c r="E780" s="36" t="s">
        <v>7</v>
      </c>
      <c r="F780" s="21">
        <v>1179.3600000000199</v>
      </c>
      <c r="G780" s="21">
        <v>0</v>
      </c>
      <c r="H780" s="21">
        <v>0</v>
      </c>
      <c r="I780" s="21">
        <v>0</v>
      </c>
    </row>
    <row r="781" spans="1:9" ht="63" x14ac:dyDescent="0.25">
      <c r="A781" s="36" t="s">
        <v>142</v>
      </c>
      <c r="B781" s="36" t="s">
        <v>143</v>
      </c>
      <c r="C781" s="36" t="s">
        <v>1516</v>
      </c>
      <c r="D781" s="36" t="s">
        <v>1517</v>
      </c>
      <c r="E781" s="36" t="s">
        <v>7</v>
      </c>
      <c r="F781" s="21">
        <v>20.940000000000101</v>
      </c>
      <c r="G781" s="21">
        <v>0</v>
      </c>
      <c r="H781" s="21">
        <v>77.2399999999991</v>
      </c>
      <c r="I781" s="21">
        <v>0</v>
      </c>
    </row>
    <row r="782" spans="1:9" ht="63" x14ac:dyDescent="0.25">
      <c r="A782" s="36" t="s">
        <v>142</v>
      </c>
      <c r="B782" s="36" t="s">
        <v>143</v>
      </c>
      <c r="C782" s="36" t="s">
        <v>1518</v>
      </c>
      <c r="D782" s="36" t="s">
        <v>1519</v>
      </c>
      <c r="E782" s="36" t="s">
        <v>7</v>
      </c>
      <c r="F782" s="21">
        <v>1104.0499999999399</v>
      </c>
      <c r="G782" s="21">
        <v>0</v>
      </c>
      <c r="H782" s="21">
        <v>0</v>
      </c>
      <c r="I782" s="21">
        <v>0</v>
      </c>
    </row>
    <row r="783" spans="1:9" ht="63" x14ac:dyDescent="0.25">
      <c r="A783" s="36" t="s">
        <v>142</v>
      </c>
      <c r="B783" s="36" t="s">
        <v>143</v>
      </c>
      <c r="C783" s="36" t="s">
        <v>1520</v>
      </c>
      <c r="D783" s="36" t="s">
        <v>1521</v>
      </c>
      <c r="E783" s="36" t="s">
        <v>7</v>
      </c>
      <c r="F783" s="21">
        <v>0</v>
      </c>
      <c r="G783" s="21">
        <v>0</v>
      </c>
      <c r="H783" s="21">
        <v>22040.919999997899</v>
      </c>
      <c r="I783" s="21">
        <v>0</v>
      </c>
    </row>
    <row r="784" spans="1:9" ht="63" x14ac:dyDescent="0.25">
      <c r="A784" s="36" t="s">
        <v>142</v>
      </c>
      <c r="B784" s="36" t="s">
        <v>143</v>
      </c>
      <c r="C784" s="36" t="s">
        <v>1522</v>
      </c>
      <c r="D784" s="36" t="s">
        <v>1523</v>
      </c>
      <c r="E784" s="36" t="s">
        <v>7</v>
      </c>
      <c r="F784" s="21">
        <v>147.42000000001099</v>
      </c>
      <c r="G784" s="21">
        <v>0</v>
      </c>
      <c r="H784" s="21">
        <v>0</v>
      </c>
      <c r="I784" s="21">
        <v>0</v>
      </c>
    </row>
    <row r="785" spans="1:9" ht="63" x14ac:dyDescent="0.25">
      <c r="A785" s="36" t="s">
        <v>142</v>
      </c>
      <c r="B785" s="36" t="s">
        <v>143</v>
      </c>
      <c r="C785" s="36" t="s">
        <v>1524</v>
      </c>
      <c r="D785" s="36" t="s">
        <v>1525</v>
      </c>
      <c r="E785" s="36" t="s">
        <v>7</v>
      </c>
      <c r="F785" s="21">
        <v>0</v>
      </c>
      <c r="G785" s="21">
        <v>0</v>
      </c>
      <c r="H785" s="21">
        <v>1650.4299999999901</v>
      </c>
      <c r="I785" s="21">
        <v>0</v>
      </c>
    </row>
    <row r="786" spans="1:9" ht="47.25" x14ac:dyDescent="0.25">
      <c r="A786" s="36" t="s">
        <v>142</v>
      </c>
      <c r="B786" s="36" t="s">
        <v>143</v>
      </c>
      <c r="C786" s="36" t="s">
        <v>1526</v>
      </c>
      <c r="D786" s="36" t="s">
        <v>1527</v>
      </c>
      <c r="E786" s="36" t="s">
        <v>7</v>
      </c>
      <c r="F786" s="21">
        <v>1032.19</v>
      </c>
      <c r="G786" s="21">
        <v>0.25</v>
      </c>
      <c r="H786" s="21">
        <v>696.27999999999895</v>
      </c>
      <c r="I786" s="21">
        <v>0</v>
      </c>
    </row>
    <row r="787" spans="1:9" ht="63" x14ac:dyDescent="0.25">
      <c r="A787" s="36" t="s">
        <v>142</v>
      </c>
      <c r="B787" s="36" t="s">
        <v>143</v>
      </c>
      <c r="C787" s="36" t="s">
        <v>1528</v>
      </c>
      <c r="D787" s="36" t="s">
        <v>1529</v>
      </c>
      <c r="E787" s="36" t="s">
        <v>7</v>
      </c>
      <c r="F787" s="21">
        <v>0</v>
      </c>
      <c r="G787" s="21">
        <v>0</v>
      </c>
      <c r="H787" s="21">
        <v>13.8999999999973</v>
      </c>
      <c r="I787" s="21">
        <v>0</v>
      </c>
    </row>
    <row r="788" spans="1:9" ht="47.25" x14ac:dyDescent="0.25">
      <c r="A788" s="36" t="s">
        <v>142</v>
      </c>
      <c r="B788" s="36" t="s">
        <v>143</v>
      </c>
      <c r="C788" s="36" t="s">
        <v>1530</v>
      </c>
      <c r="D788" s="36" t="s">
        <v>1531</v>
      </c>
      <c r="E788" s="36" t="s">
        <v>7</v>
      </c>
      <c r="F788" s="21">
        <v>0.53999999999994897</v>
      </c>
      <c r="G788" s="21">
        <v>0</v>
      </c>
      <c r="H788" s="21">
        <v>0</v>
      </c>
      <c r="I788" s="21">
        <v>0</v>
      </c>
    </row>
    <row r="789" spans="1:9" ht="78.75" x14ac:dyDescent="0.25">
      <c r="A789" s="36" t="s">
        <v>142</v>
      </c>
      <c r="B789" s="36" t="s">
        <v>143</v>
      </c>
      <c r="C789" s="36" t="s">
        <v>1532</v>
      </c>
      <c r="D789" s="36" t="s">
        <v>1533</v>
      </c>
      <c r="E789" s="36" t="s">
        <v>7</v>
      </c>
      <c r="F789" s="21">
        <v>25.810000000053201</v>
      </c>
      <c r="G789" s="21">
        <v>0</v>
      </c>
      <c r="H789" s="21">
        <v>0</v>
      </c>
      <c r="I789" s="21">
        <v>0</v>
      </c>
    </row>
    <row r="790" spans="1:9" ht="78.75" x14ac:dyDescent="0.25">
      <c r="A790" s="36" t="s">
        <v>142</v>
      </c>
      <c r="B790" s="36" t="s">
        <v>143</v>
      </c>
      <c r="C790" s="36" t="s">
        <v>1534</v>
      </c>
      <c r="D790" s="36" t="s">
        <v>1535</v>
      </c>
      <c r="E790" s="36" t="s">
        <v>7</v>
      </c>
      <c r="F790" s="21">
        <v>215.379999999993</v>
      </c>
      <c r="G790" s="21">
        <v>0</v>
      </c>
      <c r="H790" s="21">
        <v>228.38999999998401</v>
      </c>
      <c r="I790" s="21">
        <v>55.759999999983798</v>
      </c>
    </row>
    <row r="791" spans="1:9" ht="63" x14ac:dyDescent="0.25">
      <c r="A791" s="36" t="s">
        <v>142</v>
      </c>
      <c r="B791" s="36" t="s">
        <v>143</v>
      </c>
      <c r="C791" s="36" t="s">
        <v>4674</v>
      </c>
      <c r="D791" s="36" t="s">
        <v>1536</v>
      </c>
      <c r="E791" s="36" t="s">
        <v>7</v>
      </c>
      <c r="F791" s="21">
        <v>11.56000000003</v>
      </c>
      <c r="G791" s="21">
        <v>0</v>
      </c>
      <c r="H791" s="21">
        <v>166.75000000003601</v>
      </c>
      <c r="I791" s="21">
        <v>0</v>
      </c>
    </row>
    <row r="792" spans="1:9" ht="63" x14ac:dyDescent="0.25">
      <c r="A792" s="36" t="s">
        <v>142</v>
      </c>
      <c r="B792" s="36" t="s">
        <v>143</v>
      </c>
      <c r="C792" s="36" t="s">
        <v>1537</v>
      </c>
      <c r="D792" s="36" t="s">
        <v>1538</v>
      </c>
      <c r="E792" s="36" t="s">
        <v>7</v>
      </c>
      <c r="F792" s="21">
        <v>0</v>
      </c>
      <c r="G792" s="21">
        <v>0</v>
      </c>
      <c r="H792" s="21">
        <v>798.94999999998902</v>
      </c>
      <c r="I792" s="21">
        <v>0</v>
      </c>
    </row>
    <row r="793" spans="1:9" ht="31.5" x14ac:dyDescent="0.25">
      <c r="A793" s="36" t="s">
        <v>142</v>
      </c>
      <c r="B793" s="36" t="s">
        <v>143</v>
      </c>
      <c r="C793" s="36" t="s">
        <v>1539</v>
      </c>
      <c r="D793" s="36" t="s">
        <v>1540</v>
      </c>
      <c r="E793" s="36" t="s">
        <v>7</v>
      </c>
      <c r="F793" s="21">
        <v>70.339999999999904</v>
      </c>
      <c r="G793" s="21">
        <v>0</v>
      </c>
      <c r="H793" s="21">
        <v>83.389999999999205</v>
      </c>
      <c r="I793" s="21">
        <v>9.9999999991951007E-3</v>
      </c>
    </row>
    <row r="794" spans="1:9" ht="47.25" x14ac:dyDescent="0.25">
      <c r="A794" s="36" t="s">
        <v>142</v>
      </c>
      <c r="B794" s="36" t="s">
        <v>143</v>
      </c>
      <c r="C794" s="36" t="s">
        <v>1541</v>
      </c>
      <c r="D794" s="36" t="s">
        <v>1542</v>
      </c>
      <c r="E794" s="36" t="s">
        <v>7</v>
      </c>
      <c r="F794" s="21">
        <v>126.35999999999601</v>
      </c>
      <c r="G794" s="21">
        <v>0</v>
      </c>
      <c r="H794" s="21">
        <v>0</v>
      </c>
      <c r="I794" s="21">
        <v>0</v>
      </c>
    </row>
    <row r="795" spans="1:9" ht="63" x14ac:dyDescent="0.25">
      <c r="A795" s="36" t="s">
        <v>142</v>
      </c>
      <c r="B795" s="36" t="s">
        <v>143</v>
      </c>
      <c r="C795" s="36" t="s">
        <v>1543</v>
      </c>
      <c r="D795" s="36" t="s">
        <v>1544</v>
      </c>
      <c r="E795" s="36" t="s">
        <v>7</v>
      </c>
      <c r="F795" s="21">
        <v>1747.98000000001</v>
      </c>
      <c r="G795" s="21">
        <v>0</v>
      </c>
      <c r="H795" s="21">
        <v>0</v>
      </c>
      <c r="I795" s="21">
        <v>0</v>
      </c>
    </row>
    <row r="796" spans="1:9" ht="63" x14ac:dyDescent="0.25">
      <c r="A796" s="36" t="s">
        <v>142</v>
      </c>
      <c r="B796" s="36" t="s">
        <v>143</v>
      </c>
      <c r="C796" s="36" t="s">
        <v>1545</v>
      </c>
      <c r="D796" s="36" t="s">
        <v>1546</v>
      </c>
      <c r="E796" s="36" t="s">
        <v>7</v>
      </c>
      <c r="F796" s="21">
        <v>800.28</v>
      </c>
      <c r="G796" s="21">
        <v>0</v>
      </c>
      <c r="H796" s="21">
        <v>2321.1999999999998</v>
      </c>
      <c r="I796" s="21">
        <v>0.27999999999974501</v>
      </c>
    </row>
    <row r="797" spans="1:9" ht="63" x14ac:dyDescent="0.25">
      <c r="A797" s="36" t="s">
        <v>142</v>
      </c>
      <c r="B797" s="36" t="s">
        <v>143</v>
      </c>
      <c r="C797" s="36" t="s">
        <v>1547</v>
      </c>
      <c r="D797" s="36" t="s">
        <v>1548</v>
      </c>
      <c r="E797" s="36" t="s">
        <v>7</v>
      </c>
      <c r="F797" s="21">
        <v>3959.2800000000998</v>
      </c>
      <c r="G797" s="21">
        <v>0</v>
      </c>
      <c r="H797" s="21">
        <v>5389.6900000001297</v>
      </c>
      <c r="I797" s="21">
        <v>0</v>
      </c>
    </row>
    <row r="798" spans="1:9" ht="63" x14ac:dyDescent="0.25">
      <c r="A798" s="36" t="s">
        <v>142</v>
      </c>
      <c r="B798" s="36" t="s">
        <v>143</v>
      </c>
      <c r="C798" s="36" t="s">
        <v>1549</v>
      </c>
      <c r="D798" s="36" t="s">
        <v>313</v>
      </c>
      <c r="E798" s="36" t="s">
        <v>7</v>
      </c>
      <c r="F798" s="21">
        <v>2150.44</v>
      </c>
      <c r="G798" s="21">
        <v>2150.44</v>
      </c>
      <c r="H798" s="21">
        <v>0</v>
      </c>
      <c r="I798" s="21">
        <v>0</v>
      </c>
    </row>
    <row r="799" spans="1:9" ht="47.25" x14ac:dyDescent="0.25">
      <c r="A799" s="36" t="s">
        <v>142</v>
      </c>
      <c r="B799" s="36" t="s">
        <v>143</v>
      </c>
      <c r="C799" s="36" t="s">
        <v>1550</v>
      </c>
      <c r="D799" s="36" t="s">
        <v>1551</v>
      </c>
      <c r="E799" s="36" t="s">
        <v>7</v>
      </c>
      <c r="F799" s="21">
        <v>18954.000000000698</v>
      </c>
      <c r="G799" s="21">
        <v>0</v>
      </c>
      <c r="H799" s="21">
        <v>10315.200000000301</v>
      </c>
      <c r="I799" s="21">
        <v>0</v>
      </c>
    </row>
    <row r="800" spans="1:9" ht="31.5" x14ac:dyDescent="0.25">
      <c r="A800" s="36" t="s">
        <v>142</v>
      </c>
      <c r="B800" s="36" t="s">
        <v>143</v>
      </c>
      <c r="C800" s="36" t="s">
        <v>1552</v>
      </c>
      <c r="D800" s="36" t="s">
        <v>1553</v>
      </c>
      <c r="E800" s="36" t="s">
        <v>7</v>
      </c>
      <c r="F800" s="21">
        <v>0</v>
      </c>
      <c r="G800" s="21">
        <v>0</v>
      </c>
      <c r="H800" s="21">
        <v>6137.54</v>
      </c>
      <c r="I800" s="21">
        <v>0</v>
      </c>
    </row>
    <row r="801" spans="1:9" ht="63" x14ac:dyDescent="0.25">
      <c r="A801" s="36" t="s">
        <v>142</v>
      </c>
      <c r="B801" s="36" t="s">
        <v>143</v>
      </c>
      <c r="C801" s="36" t="s">
        <v>1554</v>
      </c>
      <c r="D801" s="36" t="s">
        <v>1555</v>
      </c>
      <c r="E801" s="36" t="s">
        <v>7</v>
      </c>
      <c r="F801" s="21">
        <v>0</v>
      </c>
      <c r="G801" s="21">
        <v>0</v>
      </c>
      <c r="H801" s="21">
        <v>541.55000000000098</v>
      </c>
      <c r="I801" s="21">
        <v>0</v>
      </c>
    </row>
    <row r="802" spans="1:9" ht="63" x14ac:dyDescent="0.25">
      <c r="A802" s="36" t="s">
        <v>142</v>
      </c>
      <c r="B802" s="36" t="s">
        <v>143</v>
      </c>
      <c r="C802" s="36" t="s">
        <v>1556</v>
      </c>
      <c r="D802" s="36" t="s">
        <v>1557</v>
      </c>
      <c r="E802" s="36" t="s">
        <v>7</v>
      </c>
      <c r="F802" s="21">
        <v>121.29000000001299</v>
      </c>
      <c r="G802" s="21">
        <v>15.9900000000125</v>
      </c>
      <c r="H802" s="21">
        <v>0</v>
      </c>
      <c r="I802" s="21">
        <v>0</v>
      </c>
    </row>
    <row r="803" spans="1:9" ht="63" x14ac:dyDescent="0.25">
      <c r="A803" s="36" t="s">
        <v>142</v>
      </c>
      <c r="B803" s="36" t="s">
        <v>143</v>
      </c>
      <c r="C803" s="36" t="s">
        <v>1558</v>
      </c>
      <c r="D803" s="36" t="s">
        <v>1559</v>
      </c>
      <c r="E803" s="36" t="s">
        <v>7</v>
      </c>
      <c r="F803" s="21">
        <v>10.369999999995301</v>
      </c>
      <c r="G803" s="21">
        <v>0</v>
      </c>
      <c r="H803" s="21">
        <v>0</v>
      </c>
      <c r="I803" s="21">
        <v>0</v>
      </c>
    </row>
    <row r="804" spans="1:9" ht="63" x14ac:dyDescent="0.25">
      <c r="A804" s="36" t="s">
        <v>142</v>
      </c>
      <c r="B804" s="36" t="s">
        <v>143</v>
      </c>
      <c r="C804" s="36" t="s">
        <v>1560</v>
      </c>
      <c r="D804" s="36" t="s">
        <v>1561</v>
      </c>
      <c r="E804" s="36" t="s">
        <v>7</v>
      </c>
      <c r="F804" s="21">
        <v>0</v>
      </c>
      <c r="G804" s="21">
        <v>0</v>
      </c>
      <c r="H804" s="21">
        <v>2724.37</v>
      </c>
      <c r="I804" s="21">
        <v>0</v>
      </c>
    </row>
    <row r="805" spans="1:9" ht="63" x14ac:dyDescent="0.25">
      <c r="A805" s="36" t="s">
        <v>142</v>
      </c>
      <c r="B805" s="36" t="s">
        <v>143</v>
      </c>
      <c r="C805" s="36" t="s">
        <v>1562</v>
      </c>
      <c r="D805" s="36" t="s">
        <v>1563</v>
      </c>
      <c r="E805" s="36" t="s">
        <v>7</v>
      </c>
      <c r="F805" s="21">
        <v>686.15999999999804</v>
      </c>
      <c r="G805" s="21">
        <v>264.95999999999799</v>
      </c>
      <c r="H805" s="21">
        <v>0</v>
      </c>
      <c r="I805" s="21">
        <v>0</v>
      </c>
    </row>
    <row r="806" spans="1:9" ht="63" x14ac:dyDescent="0.25">
      <c r="A806" s="36" t="s">
        <v>142</v>
      </c>
      <c r="B806" s="36" t="s">
        <v>143</v>
      </c>
      <c r="C806" s="36" t="s">
        <v>1564</v>
      </c>
      <c r="D806" s="36" t="s">
        <v>1565</v>
      </c>
      <c r="E806" s="36" t="s">
        <v>7</v>
      </c>
      <c r="F806" s="21">
        <v>0.200000000058253</v>
      </c>
      <c r="G806" s="21">
        <v>0</v>
      </c>
      <c r="H806" s="21">
        <v>0</v>
      </c>
      <c r="I806" s="21">
        <v>0</v>
      </c>
    </row>
    <row r="807" spans="1:9" ht="78.75" x14ac:dyDescent="0.25">
      <c r="A807" s="36" t="s">
        <v>142</v>
      </c>
      <c r="B807" s="36" t="s">
        <v>143</v>
      </c>
      <c r="C807" s="36" t="s">
        <v>1566</v>
      </c>
      <c r="D807" s="36" t="s">
        <v>1567</v>
      </c>
      <c r="E807" s="36" t="s">
        <v>7</v>
      </c>
      <c r="F807" s="21">
        <v>0</v>
      </c>
      <c r="G807" s="21">
        <v>0</v>
      </c>
      <c r="H807" s="21">
        <v>17535.840000001699</v>
      </c>
      <c r="I807" s="21">
        <v>0</v>
      </c>
    </row>
    <row r="808" spans="1:9" ht="31.5" x14ac:dyDescent="0.25">
      <c r="A808" s="36" t="s">
        <v>142</v>
      </c>
      <c r="B808" s="36" t="s">
        <v>143</v>
      </c>
      <c r="C808" s="36" t="s">
        <v>1568</v>
      </c>
      <c r="D808" s="36" t="s">
        <v>1569</v>
      </c>
      <c r="E808" s="36" t="s">
        <v>7</v>
      </c>
      <c r="F808" s="21">
        <v>0</v>
      </c>
      <c r="G808" s="21">
        <v>0</v>
      </c>
      <c r="H808" s="21">
        <v>2431.2399999999202</v>
      </c>
      <c r="I808" s="21">
        <v>0</v>
      </c>
    </row>
    <row r="809" spans="1:9" ht="31.5" x14ac:dyDescent="0.25">
      <c r="A809" s="36" t="s">
        <v>142</v>
      </c>
      <c r="B809" s="36" t="s">
        <v>143</v>
      </c>
      <c r="C809" s="36" t="s">
        <v>1570</v>
      </c>
      <c r="D809" s="36" t="s">
        <v>1571</v>
      </c>
      <c r="E809" s="36" t="s">
        <v>7</v>
      </c>
      <c r="F809" s="21">
        <v>84.239999999999796</v>
      </c>
      <c r="G809" s="21">
        <v>0</v>
      </c>
      <c r="H809" s="21">
        <v>0</v>
      </c>
      <c r="I809" s="21">
        <v>0</v>
      </c>
    </row>
    <row r="810" spans="1:9" ht="63" x14ac:dyDescent="0.25">
      <c r="A810" s="36" t="s">
        <v>142</v>
      </c>
      <c r="B810" s="36" t="s">
        <v>143</v>
      </c>
      <c r="C810" s="36" t="s">
        <v>1572</v>
      </c>
      <c r="D810" s="36" t="s">
        <v>1573</v>
      </c>
      <c r="E810" s="36" t="s">
        <v>7</v>
      </c>
      <c r="F810" s="21">
        <v>0</v>
      </c>
      <c r="G810" s="21">
        <v>0</v>
      </c>
      <c r="H810" s="21">
        <v>386.81999999999698</v>
      </c>
      <c r="I810" s="21">
        <v>25.7899999999972</v>
      </c>
    </row>
    <row r="811" spans="1:9" ht="63" x14ac:dyDescent="0.25">
      <c r="A811" s="36" t="s">
        <v>142</v>
      </c>
      <c r="B811" s="36" t="s">
        <v>143</v>
      </c>
      <c r="C811" s="36" t="s">
        <v>1574</v>
      </c>
      <c r="D811" s="36" t="s">
        <v>1575</v>
      </c>
      <c r="E811" s="36" t="s">
        <v>7</v>
      </c>
      <c r="F811" s="21">
        <v>3706.5599999999899</v>
      </c>
      <c r="G811" s="21">
        <v>0</v>
      </c>
      <c r="H811" s="21">
        <v>0</v>
      </c>
      <c r="I811" s="21">
        <v>0</v>
      </c>
    </row>
    <row r="812" spans="1:9" ht="63" x14ac:dyDescent="0.25">
      <c r="A812" s="36" t="s">
        <v>142</v>
      </c>
      <c r="B812" s="36" t="s">
        <v>143</v>
      </c>
      <c r="C812" s="36" t="s">
        <v>1576</v>
      </c>
      <c r="D812" s="36" t="s">
        <v>1577</v>
      </c>
      <c r="E812" s="36" t="s">
        <v>7</v>
      </c>
      <c r="F812" s="21">
        <v>402.74000000000399</v>
      </c>
      <c r="G812" s="21">
        <v>0</v>
      </c>
      <c r="H812" s="21">
        <v>0</v>
      </c>
      <c r="I812" s="21">
        <v>0</v>
      </c>
    </row>
    <row r="813" spans="1:9" ht="63" x14ac:dyDescent="0.25">
      <c r="A813" s="36" t="s">
        <v>142</v>
      </c>
      <c r="B813" s="36" t="s">
        <v>143</v>
      </c>
      <c r="C813" s="36" t="s">
        <v>1578</v>
      </c>
      <c r="D813" s="36" t="s">
        <v>1579</v>
      </c>
      <c r="E813" s="36" t="s">
        <v>7</v>
      </c>
      <c r="F813" s="21">
        <v>0</v>
      </c>
      <c r="G813" s="21">
        <v>0</v>
      </c>
      <c r="H813" s="21">
        <v>690.199999999998</v>
      </c>
      <c r="I813" s="21">
        <v>0</v>
      </c>
    </row>
    <row r="814" spans="1:9" ht="63" x14ac:dyDescent="0.25">
      <c r="A814" s="36" t="s">
        <v>142</v>
      </c>
      <c r="B814" s="36" t="s">
        <v>143</v>
      </c>
      <c r="C814" s="36" t="s">
        <v>1580</v>
      </c>
      <c r="D814" s="36" t="s">
        <v>1581</v>
      </c>
      <c r="E814" s="36" t="s">
        <v>7</v>
      </c>
      <c r="F814" s="21">
        <v>2295.5399999998399</v>
      </c>
      <c r="G814" s="21">
        <v>0</v>
      </c>
      <c r="H814" s="21">
        <v>1650.8199999997</v>
      </c>
      <c r="I814" s="21">
        <v>0.389999999695192</v>
      </c>
    </row>
    <row r="815" spans="1:9" ht="63" x14ac:dyDescent="0.25">
      <c r="A815" s="36" t="s">
        <v>142</v>
      </c>
      <c r="B815" s="36" t="s">
        <v>143</v>
      </c>
      <c r="C815" s="36" t="s">
        <v>1582</v>
      </c>
      <c r="D815" s="36" t="s">
        <v>1583</v>
      </c>
      <c r="E815" s="36" t="s">
        <v>7</v>
      </c>
      <c r="F815" s="21">
        <v>105.299999999999</v>
      </c>
      <c r="G815" s="21">
        <v>0</v>
      </c>
      <c r="H815" s="21">
        <v>0</v>
      </c>
      <c r="I815" s="21">
        <v>0</v>
      </c>
    </row>
    <row r="816" spans="1:9" ht="63" x14ac:dyDescent="0.25">
      <c r="A816" s="36" t="s">
        <v>142</v>
      </c>
      <c r="B816" s="36" t="s">
        <v>143</v>
      </c>
      <c r="C816" s="36" t="s">
        <v>1584</v>
      </c>
      <c r="D816" s="36" t="s">
        <v>1585</v>
      </c>
      <c r="E816" s="36" t="s">
        <v>7</v>
      </c>
      <c r="F816" s="21">
        <v>589.67999999999904</v>
      </c>
      <c r="G816" s="21">
        <v>0</v>
      </c>
      <c r="H816" s="21">
        <v>0</v>
      </c>
      <c r="I816" s="21">
        <v>0</v>
      </c>
    </row>
    <row r="817" spans="1:9" ht="63" x14ac:dyDescent="0.25">
      <c r="A817" s="36" t="s">
        <v>142</v>
      </c>
      <c r="B817" s="36" t="s">
        <v>143</v>
      </c>
      <c r="C817" s="36" t="s">
        <v>1586</v>
      </c>
      <c r="D817" s="36" t="s">
        <v>1587</v>
      </c>
      <c r="E817" s="36" t="s">
        <v>7</v>
      </c>
      <c r="F817" s="21">
        <v>0</v>
      </c>
      <c r="G817" s="21">
        <v>0</v>
      </c>
      <c r="H817" s="21">
        <v>2836.68000000031</v>
      </c>
      <c r="I817" s="21">
        <v>0</v>
      </c>
    </row>
    <row r="818" spans="1:9" ht="63" x14ac:dyDescent="0.25">
      <c r="A818" s="36" t="s">
        <v>142</v>
      </c>
      <c r="B818" s="36" t="s">
        <v>143</v>
      </c>
      <c r="C818" s="36" t="s">
        <v>1588</v>
      </c>
      <c r="D818" s="36" t="s">
        <v>1589</v>
      </c>
      <c r="E818" s="36" t="s">
        <v>7</v>
      </c>
      <c r="F818" s="21">
        <v>1010.87999999999</v>
      </c>
      <c r="G818" s="21">
        <v>0</v>
      </c>
      <c r="H818" s="21">
        <v>0</v>
      </c>
      <c r="I818" s="21">
        <v>0</v>
      </c>
    </row>
    <row r="819" spans="1:9" ht="63" x14ac:dyDescent="0.25">
      <c r="A819" s="36" t="s">
        <v>142</v>
      </c>
      <c r="B819" s="36" t="s">
        <v>143</v>
      </c>
      <c r="C819" s="36" t="s">
        <v>1590</v>
      </c>
      <c r="D819" s="36" t="s">
        <v>1591</v>
      </c>
      <c r="E819" s="36" t="s">
        <v>7</v>
      </c>
      <c r="F819" s="21">
        <v>11.48</v>
      </c>
      <c r="G819" s="21">
        <v>0</v>
      </c>
      <c r="H819" s="21">
        <v>0</v>
      </c>
      <c r="I819" s="21">
        <v>0</v>
      </c>
    </row>
    <row r="820" spans="1:9" ht="31.5" x14ac:dyDescent="0.25">
      <c r="A820" s="36" t="s">
        <v>142</v>
      </c>
      <c r="B820" s="36" t="s">
        <v>143</v>
      </c>
      <c r="C820" s="36" t="s">
        <v>1592</v>
      </c>
      <c r="D820" s="36" t="s">
        <v>1593</v>
      </c>
      <c r="E820" s="36" t="s">
        <v>7</v>
      </c>
      <c r="F820" s="21">
        <v>0</v>
      </c>
      <c r="G820" s="21">
        <v>0</v>
      </c>
      <c r="H820" s="21">
        <v>25.519999999999801</v>
      </c>
      <c r="I820" s="21">
        <v>0</v>
      </c>
    </row>
    <row r="821" spans="1:9" ht="47.25" x14ac:dyDescent="0.25">
      <c r="A821" s="36" t="s">
        <v>142</v>
      </c>
      <c r="B821" s="36" t="s">
        <v>143</v>
      </c>
      <c r="C821" s="36" t="s">
        <v>1594</v>
      </c>
      <c r="D821" s="36" t="s">
        <v>1595</v>
      </c>
      <c r="E821" s="36" t="s">
        <v>7</v>
      </c>
      <c r="F821" s="21">
        <v>105.30000000000101</v>
      </c>
      <c r="G821" s="21">
        <v>42.120000000000601</v>
      </c>
      <c r="H821" s="21">
        <v>51.580000000000901</v>
      </c>
      <c r="I821" s="21">
        <v>0</v>
      </c>
    </row>
    <row r="822" spans="1:9" ht="31.5" x14ac:dyDescent="0.25">
      <c r="A822" s="36" t="s">
        <v>142</v>
      </c>
      <c r="B822" s="36" t="s">
        <v>143</v>
      </c>
      <c r="C822" s="36" t="s">
        <v>1596</v>
      </c>
      <c r="D822" s="36" t="s">
        <v>1597</v>
      </c>
      <c r="E822" s="36" t="s">
        <v>7</v>
      </c>
      <c r="F822" s="21">
        <v>42.120000000014599</v>
      </c>
      <c r="G822" s="21">
        <v>0</v>
      </c>
      <c r="H822" s="21">
        <v>206.300000000018</v>
      </c>
      <c r="I822" s="21">
        <v>154.72000000001799</v>
      </c>
    </row>
    <row r="823" spans="1:9" ht="63" x14ac:dyDescent="0.25">
      <c r="A823" s="36" t="s">
        <v>142</v>
      </c>
      <c r="B823" s="36" t="s">
        <v>143</v>
      </c>
      <c r="C823" s="36" t="s">
        <v>1598</v>
      </c>
      <c r="D823" s="36" t="s">
        <v>1599</v>
      </c>
      <c r="E823" s="36" t="s">
        <v>7</v>
      </c>
      <c r="F823" s="21">
        <v>58.620000000005497</v>
      </c>
      <c r="G823" s="21">
        <v>0</v>
      </c>
      <c r="H823" s="21">
        <v>0</v>
      </c>
      <c r="I823" s="21">
        <v>0</v>
      </c>
    </row>
    <row r="824" spans="1:9" ht="63" x14ac:dyDescent="0.25">
      <c r="A824" s="36" t="s">
        <v>142</v>
      </c>
      <c r="B824" s="36" t="s">
        <v>143</v>
      </c>
      <c r="C824" s="36" t="s">
        <v>1600</v>
      </c>
      <c r="D824" s="36" t="s">
        <v>1601</v>
      </c>
      <c r="E824" s="36" t="s">
        <v>7</v>
      </c>
      <c r="F824" s="21">
        <v>0</v>
      </c>
      <c r="G824" s="21">
        <v>0</v>
      </c>
      <c r="H824" s="21">
        <v>515.76</v>
      </c>
      <c r="I824" s="21">
        <v>0</v>
      </c>
    </row>
    <row r="825" spans="1:9" ht="63" x14ac:dyDescent="0.25">
      <c r="A825" s="36" t="s">
        <v>142</v>
      </c>
      <c r="B825" s="36" t="s">
        <v>143</v>
      </c>
      <c r="C825" s="36" t="s">
        <v>1602</v>
      </c>
      <c r="D825" s="36" t="s">
        <v>1603</v>
      </c>
      <c r="E825" s="36" t="s">
        <v>7</v>
      </c>
      <c r="F825" s="21">
        <v>2579.49999999995</v>
      </c>
      <c r="G825" s="21">
        <v>999.99999999995498</v>
      </c>
      <c r="H825" s="21">
        <v>700.00000000001501</v>
      </c>
      <c r="I825" s="21">
        <v>0</v>
      </c>
    </row>
    <row r="826" spans="1:9" ht="63" x14ac:dyDescent="0.25">
      <c r="A826" s="36" t="s">
        <v>142</v>
      </c>
      <c r="B826" s="36" t="s">
        <v>143</v>
      </c>
      <c r="C826" s="36" t="s">
        <v>1604</v>
      </c>
      <c r="D826" s="36" t="s">
        <v>1605</v>
      </c>
      <c r="E826" s="36" t="s">
        <v>7</v>
      </c>
      <c r="F826" s="21">
        <v>116721.879999999</v>
      </c>
      <c r="G826" s="21">
        <v>0</v>
      </c>
      <c r="H826" s="21">
        <v>0</v>
      </c>
      <c r="I826" s="21">
        <v>0</v>
      </c>
    </row>
    <row r="827" spans="1:9" ht="47.25" x14ac:dyDescent="0.25">
      <c r="A827" s="36" t="s">
        <v>142</v>
      </c>
      <c r="B827" s="36" t="s">
        <v>143</v>
      </c>
      <c r="C827" s="36" t="s">
        <v>1606</v>
      </c>
      <c r="D827" s="36" t="s">
        <v>1607</v>
      </c>
      <c r="E827" s="36" t="s">
        <v>7</v>
      </c>
      <c r="F827" s="21">
        <v>2779.9200000000401</v>
      </c>
      <c r="G827" s="21">
        <v>0</v>
      </c>
      <c r="H827" s="21">
        <v>0</v>
      </c>
      <c r="I827" s="21">
        <v>0</v>
      </c>
    </row>
    <row r="828" spans="1:9" ht="63" x14ac:dyDescent="0.25">
      <c r="A828" s="36" t="s">
        <v>142</v>
      </c>
      <c r="B828" s="36" t="s">
        <v>143</v>
      </c>
      <c r="C828" s="36" t="s">
        <v>1608</v>
      </c>
      <c r="D828" s="36" t="s">
        <v>1609</v>
      </c>
      <c r="E828" s="36" t="s">
        <v>7</v>
      </c>
      <c r="F828" s="21">
        <v>0.59000000000105501</v>
      </c>
      <c r="G828" s="21">
        <v>0.59000000000105501</v>
      </c>
      <c r="H828" s="21">
        <v>0</v>
      </c>
      <c r="I828" s="21">
        <v>0</v>
      </c>
    </row>
    <row r="829" spans="1:9" ht="63" x14ac:dyDescent="0.25">
      <c r="A829" s="36" t="s">
        <v>142</v>
      </c>
      <c r="B829" s="36" t="s">
        <v>143</v>
      </c>
      <c r="C829" s="36" t="s">
        <v>1610</v>
      </c>
      <c r="D829" s="36" t="s">
        <v>1611</v>
      </c>
      <c r="E829" s="36" t="s">
        <v>7</v>
      </c>
      <c r="F829" s="21">
        <v>7750.0799999996698</v>
      </c>
      <c r="G829" s="21">
        <v>0</v>
      </c>
      <c r="H829" s="21">
        <v>0</v>
      </c>
      <c r="I829" s="21">
        <v>0</v>
      </c>
    </row>
    <row r="830" spans="1:9" ht="63" x14ac:dyDescent="0.25">
      <c r="A830" s="36" t="s">
        <v>142</v>
      </c>
      <c r="B830" s="36" t="s">
        <v>143</v>
      </c>
      <c r="C830" s="36" t="s">
        <v>1612</v>
      </c>
      <c r="D830" s="36" t="s">
        <v>1613</v>
      </c>
      <c r="E830" s="36" t="s">
        <v>7</v>
      </c>
      <c r="F830" s="21">
        <v>0</v>
      </c>
      <c r="G830" s="21">
        <v>0</v>
      </c>
      <c r="H830" s="21">
        <v>1908.3100000000099</v>
      </c>
      <c r="I830" s="21">
        <v>0</v>
      </c>
    </row>
    <row r="831" spans="1:9" ht="31.5" x14ac:dyDescent="0.25">
      <c r="A831" s="36" t="s">
        <v>142</v>
      </c>
      <c r="B831" s="36" t="s">
        <v>143</v>
      </c>
      <c r="C831" s="36" t="s">
        <v>1614</v>
      </c>
      <c r="D831" s="36" t="s">
        <v>1615</v>
      </c>
      <c r="E831" s="36" t="s">
        <v>7</v>
      </c>
      <c r="F831" s="21">
        <v>0</v>
      </c>
      <c r="G831" s="21">
        <v>0</v>
      </c>
      <c r="H831" s="21">
        <v>2787.3699999999899</v>
      </c>
      <c r="I831" s="21">
        <v>0</v>
      </c>
    </row>
    <row r="832" spans="1:9" ht="31.5" x14ac:dyDescent="0.25">
      <c r="A832" s="36" t="s">
        <v>142</v>
      </c>
      <c r="B832" s="36" t="s">
        <v>143</v>
      </c>
      <c r="C832" s="36" t="s">
        <v>1616</v>
      </c>
      <c r="D832" s="36" t="s">
        <v>1617</v>
      </c>
      <c r="E832" s="36" t="s">
        <v>7</v>
      </c>
      <c r="F832" s="21">
        <v>175.430000000013</v>
      </c>
      <c r="G832" s="21">
        <v>0</v>
      </c>
      <c r="H832" s="21">
        <v>295.29000000001201</v>
      </c>
      <c r="I832" s="21">
        <v>0</v>
      </c>
    </row>
    <row r="833" spans="1:9" ht="63" x14ac:dyDescent="0.25">
      <c r="A833" s="36" t="s">
        <v>142</v>
      </c>
      <c r="B833" s="36" t="s">
        <v>143</v>
      </c>
      <c r="C833" s="36" t="s">
        <v>1618</v>
      </c>
      <c r="D833" s="36" t="s">
        <v>1619</v>
      </c>
      <c r="E833" s="36" t="s">
        <v>7</v>
      </c>
      <c r="F833" s="21">
        <v>0</v>
      </c>
      <c r="G833" s="21">
        <v>0</v>
      </c>
      <c r="H833" s="21">
        <v>215.179999999996</v>
      </c>
      <c r="I833" s="21">
        <v>0</v>
      </c>
    </row>
    <row r="834" spans="1:9" ht="47.25" x14ac:dyDescent="0.25">
      <c r="A834" s="36" t="s">
        <v>142</v>
      </c>
      <c r="B834" s="36" t="s">
        <v>143</v>
      </c>
      <c r="C834" s="36" t="s">
        <v>1620</v>
      </c>
      <c r="D834" s="36" t="s">
        <v>1621</v>
      </c>
      <c r="E834" s="36" t="s">
        <v>7</v>
      </c>
      <c r="F834" s="21">
        <v>0</v>
      </c>
      <c r="G834" s="21">
        <v>0</v>
      </c>
      <c r="H834" s="21">
        <v>180.52000000000299</v>
      </c>
      <c r="I834" s="21">
        <v>0</v>
      </c>
    </row>
    <row r="835" spans="1:9" ht="63" x14ac:dyDescent="0.25">
      <c r="A835" s="36" t="s">
        <v>142</v>
      </c>
      <c r="B835" s="36" t="s">
        <v>143</v>
      </c>
      <c r="C835" s="36" t="s">
        <v>1622</v>
      </c>
      <c r="D835" s="36" t="s">
        <v>1623</v>
      </c>
      <c r="E835" s="36" t="s">
        <v>7</v>
      </c>
      <c r="F835" s="21">
        <v>842.39999999998497</v>
      </c>
      <c r="G835" s="21">
        <v>0</v>
      </c>
      <c r="H835" s="21">
        <v>0</v>
      </c>
      <c r="I835" s="21">
        <v>0</v>
      </c>
    </row>
    <row r="836" spans="1:9" ht="47.25" x14ac:dyDescent="0.25">
      <c r="A836" s="36" t="s">
        <v>142</v>
      </c>
      <c r="B836" s="36" t="s">
        <v>143</v>
      </c>
      <c r="C836" s="36" t="s">
        <v>1624</v>
      </c>
      <c r="D836" s="36" t="s">
        <v>99</v>
      </c>
      <c r="E836" s="36" t="s">
        <v>7</v>
      </c>
      <c r="F836" s="21">
        <v>213.53999999998501</v>
      </c>
      <c r="G836" s="21">
        <v>0</v>
      </c>
      <c r="H836" s="21">
        <v>0</v>
      </c>
      <c r="I836" s="21">
        <v>0</v>
      </c>
    </row>
    <row r="837" spans="1:9" ht="63" x14ac:dyDescent="0.25">
      <c r="A837" s="36" t="s">
        <v>142</v>
      </c>
      <c r="B837" s="36" t="s">
        <v>143</v>
      </c>
      <c r="C837" s="36" t="s">
        <v>1625</v>
      </c>
      <c r="D837" s="36" t="s">
        <v>1626</v>
      </c>
      <c r="E837" s="36" t="s">
        <v>7</v>
      </c>
      <c r="F837" s="21">
        <v>7097.2199999998802</v>
      </c>
      <c r="G837" s="21">
        <v>0</v>
      </c>
      <c r="H837" s="21">
        <v>5673.4599999994498</v>
      </c>
      <c r="I837" s="21">
        <v>9.9999999452848001E-2</v>
      </c>
    </row>
    <row r="838" spans="1:9" ht="63" x14ac:dyDescent="0.25">
      <c r="A838" s="36" t="s">
        <v>142</v>
      </c>
      <c r="B838" s="36" t="s">
        <v>143</v>
      </c>
      <c r="C838" s="36" t="s">
        <v>1627</v>
      </c>
      <c r="D838" s="36" t="s">
        <v>1628</v>
      </c>
      <c r="E838" s="36" t="s">
        <v>7</v>
      </c>
      <c r="F838" s="21">
        <v>652.86000000000399</v>
      </c>
      <c r="G838" s="21">
        <v>0</v>
      </c>
      <c r="H838" s="21">
        <v>1134.6700000000101</v>
      </c>
      <c r="I838" s="21">
        <v>0</v>
      </c>
    </row>
    <row r="839" spans="1:9" ht="63" x14ac:dyDescent="0.25">
      <c r="A839" s="36" t="s">
        <v>142</v>
      </c>
      <c r="B839" s="36" t="s">
        <v>143</v>
      </c>
      <c r="C839" s="36" t="s">
        <v>1629</v>
      </c>
      <c r="D839" s="36" t="s">
        <v>1630</v>
      </c>
      <c r="E839" s="36" t="s">
        <v>7</v>
      </c>
      <c r="F839" s="21">
        <v>0</v>
      </c>
      <c r="G839" s="21">
        <v>0</v>
      </c>
      <c r="H839" s="21">
        <v>6435.55</v>
      </c>
      <c r="I839" s="21">
        <v>4114.63</v>
      </c>
    </row>
    <row r="840" spans="1:9" ht="63" x14ac:dyDescent="0.25">
      <c r="A840" s="36" t="s">
        <v>142</v>
      </c>
      <c r="B840" s="36" t="s">
        <v>143</v>
      </c>
      <c r="C840" s="36" t="s">
        <v>1631</v>
      </c>
      <c r="D840" s="36" t="s">
        <v>1632</v>
      </c>
      <c r="E840" s="36" t="s">
        <v>7</v>
      </c>
      <c r="F840" s="21">
        <v>0</v>
      </c>
      <c r="G840" s="21">
        <v>0</v>
      </c>
      <c r="H840" s="21">
        <v>206.30000000000501</v>
      </c>
      <c r="I840" s="21">
        <v>0</v>
      </c>
    </row>
    <row r="841" spans="1:9" ht="63" x14ac:dyDescent="0.25">
      <c r="A841" s="36" t="s">
        <v>142</v>
      </c>
      <c r="B841" s="36" t="s">
        <v>143</v>
      </c>
      <c r="C841" s="36" t="s">
        <v>1633</v>
      </c>
      <c r="D841" s="36" t="s">
        <v>1634</v>
      </c>
      <c r="E841" s="36" t="s">
        <v>7</v>
      </c>
      <c r="F841" s="21">
        <v>910.35999999999297</v>
      </c>
      <c r="G841" s="21">
        <v>0</v>
      </c>
      <c r="H841" s="21">
        <v>0</v>
      </c>
      <c r="I841" s="21">
        <v>0</v>
      </c>
    </row>
    <row r="842" spans="1:9" ht="63" x14ac:dyDescent="0.25">
      <c r="A842" s="36" t="s">
        <v>142</v>
      </c>
      <c r="B842" s="36" t="s">
        <v>143</v>
      </c>
      <c r="C842" s="36" t="s">
        <v>1635</v>
      </c>
      <c r="D842" s="36" t="s">
        <v>1636</v>
      </c>
      <c r="E842" s="36" t="s">
        <v>7</v>
      </c>
      <c r="F842" s="21">
        <v>16567.060000000001</v>
      </c>
      <c r="G842" s="21">
        <v>15092.86</v>
      </c>
      <c r="H842" s="21">
        <v>0</v>
      </c>
      <c r="I842" s="21">
        <v>0</v>
      </c>
    </row>
    <row r="843" spans="1:9" ht="47.25" x14ac:dyDescent="0.25">
      <c r="A843" s="36" t="s">
        <v>142</v>
      </c>
      <c r="B843" s="36" t="s">
        <v>143</v>
      </c>
      <c r="C843" s="36" t="s">
        <v>1637</v>
      </c>
      <c r="D843" s="36" t="s">
        <v>1638</v>
      </c>
      <c r="E843" s="36" t="s">
        <v>7</v>
      </c>
      <c r="F843" s="21">
        <v>0</v>
      </c>
      <c r="G843" s="21">
        <v>0</v>
      </c>
      <c r="H843" s="21">
        <v>128.94000000000199</v>
      </c>
      <c r="I843" s="21">
        <v>0</v>
      </c>
    </row>
    <row r="844" spans="1:9" ht="78.75" x14ac:dyDescent="0.25">
      <c r="A844" s="36" t="s">
        <v>142</v>
      </c>
      <c r="B844" s="36" t="s">
        <v>143</v>
      </c>
      <c r="C844" s="36" t="s">
        <v>1639</v>
      </c>
      <c r="D844" s="36" t="s">
        <v>1640</v>
      </c>
      <c r="E844" s="36" t="s">
        <v>7</v>
      </c>
      <c r="F844" s="21">
        <v>13625.0199999999</v>
      </c>
      <c r="G844" s="21">
        <v>0</v>
      </c>
      <c r="H844" s="21">
        <v>15208.620000000399</v>
      </c>
      <c r="I844" s="21">
        <v>3268.7800000004099</v>
      </c>
    </row>
    <row r="845" spans="1:9" ht="63" x14ac:dyDescent="0.25">
      <c r="A845" s="36" t="s">
        <v>142</v>
      </c>
      <c r="B845" s="36" t="s">
        <v>143</v>
      </c>
      <c r="C845" s="36" t="s">
        <v>1641</v>
      </c>
      <c r="D845" s="36" t="s">
        <v>1642</v>
      </c>
      <c r="E845" s="36" t="s">
        <v>7</v>
      </c>
      <c r="F845" s="21">
        <v>0</v>
      </c>
      <c r="G845" s="21">
        <v>0</v>
      </c>
      <c r="H845" s="21">
        <v>257.88</v>
      </c>
      <c r="I845" s="21">
        <v>0</v>
      </c>
    </row>
    <row r="846" spans="1:9" ht="31.5" x14ac:dyDescent="0.25">
      <c r="A846" s="36" t="s">
        <v>142</v>
      </c>
      <c r="B846" s="36" t="s">
        <v>143</v>
      </c>
      <c r="C846" s="36" t="s">
        <v>1643</v>
      </c>
      <c r="D846" s="36" t="s">
        <v>1644</v>
      </c>
      <c r="E846" s="36" t="s">
        <v>7</v>
      </c>
      <c r="F846" s="21">
        <v>1.87000000000045</v>
      </c>
      <c r="G846" s="21">
        <v>0</v>
      </c>
      <c r="H846" s="21">
        <v>0</v>
      </c>
      <c r="I846" s="21">
        <v>0</v>
      </c>
    </row>
    <row r="847" spans="1:9" ht="63" x14ac:dyDescent="0.25">
      <c r="A847" s="36" t="s">
        <v>142</v>
      </c>
      <c r="B847" s="36" t="s">
        <v>143</v>
      </c>
      <c r="C847" s="36" t="s">
        <v>1645</v>
      </c>
      <c r="D847" s="36" t="s">
        <v>1646</v>
      </c>
      <c r="E847" s="36" t="s">
        <v>7</v>
      </c>
      <c r="F847" s="21">
        <v>0</v>
      </c>
      <c r="G847" s="21">
        <v>0</v>
      </c>
      <c r="H847" s="21">
        <v>2114.6199999999899</v>
      </c>
      <c r="I847" s="21">
        <v>0</v>
      </c>
    </row>
    <row r="848" spans="1:9" ht="78.75" x14ac:dyDescent="0.25">
      <c r="A848" s="36" t="s">
        <v>142</v>
      </c>
      <c r="B848" s="36" t="s">
        <v>143</v>
      </c>
      <c r="C848" s="36" t="s">
        <v>1647</v>
      </c>
      <c r="D848" s="36" t="s">
        <v>1648</v>
      </c>
      <c r="E848" s="36" t="s">
        <v>7</v>
      </c>
      <c r="F848" s="21">
        <v>189.539999999999</v>
      </c>
      <c r="G848" s="21">
        <v>84.239999999999299</v>
      </c>
      <c r="H848" s="21">
        <v>77.359999999998607</v>
      </c>
      <c r="I848" s="21">
        <v>0</v>
      </c>
    </row>
    <row r="849" spans="1:9" ht="78.75" x14ac:dyDescent="0.25">
      <c r="A849" s="36" t="s">
        <v>142</v>
      </c>
      <c r="B849" s="36" t="s">
        <v>143</v>
      </c>
      <c r="C849" s="36" t="s">
        <v>1649</v>
      </c>
      <c r="D849" s="36" t="s">
        <v>1650</v>
      </c>
      <c r="E849" s="36" t="s">
        <v>7</v>
      </c>
      <c r="F849" s="21">
        <v>83.66</v>
      </c>
      <c r="G849" s="21">
        <v>83.66</v>
      </c>
      <c r="H849" s="21">
        <v>77.36</v>
      </c>
      <c r="I849" s="21">
        <v>77.36</v>
      </c>
    </row>
    <row r="850" spans="1:9" ht="63" x14ac:dyDescent="0.25">
      <c r="A850" s="36" t="s">
        <v>142</v>
      </c>
      <c r="B850" s="36" t="s">
        <v>143</v>
      </c>
      <c r="C850" s="36" t="s">
        <v>1651</v>
      </c>
      <c r="D850" s="36" t="s">
        <v>1652</v>
      </c>
      <c r="E850" s="36" t="s">
        <v>7</v>
      </c>
      <c r="F850" s="21">
        <v>715.16</v>
      </c>
      <c r="G850" s="21">
        <v>0</v>
      </c>
      <c r="H850" s="21">
        <v>1069.99</v>
      </c>
      <c r="I850" s="21">
        <v>0</v>
      </c>
    </row>
    <row r="851" spans="1:9" ht="47.25" x14ac:dyDescent="0.25">
      <c r="A851" s="36" t="s">
        <v>142</v>
      </c>
      <c r="B851" s="36" t="s">
        <v>143</v>
      </c>
      <c r="C851" s="36" t="s">
        <v>1653</v>
      </c>
      <c r="D851" s="36" t="s">
        <v>1654</v>
      </c>
      <c r="E851" s="36" t="s">
        <v>7</v>
      </c>
      <c r="F851" s="21">
        <v>0</v>
      </c>
      <c r="G851" s="21">
        <v>0</v>
      </c>
      <c r="H851" s="21">
        <v>236.220000000005</v>
      </c>
      <c r="I851" s="21">
        <v>111.160000000005</v>
      </c>
    </row>
    <row r="852" spans="1:9" ht="63" x14ac:dyDescent="0.25">
      <c r="A852" s="36" t="s">
        <v>142</v>
      </c>
      <c r="B852" s="36" t="s">
        <v>143</v>
      </c>
      <c r="C852" s="36" t="s">
        <v>1655</v>
      </c>
      <c r="D852" s="36" t="s">
        <v>1656</v>
      </c>
      <c r="E852" s="36" t="s">
        <v>7</v>
      </c>
      <c r="F852" s="21">
        <v>0</v>
      </c>
      <c r="G852" s="21">
        <v>0</v>
      </c>
      <c r="H852" s="21">
        <v>1495.2999999998999</v>
      </c>
      <c r="I852" s="21">
        <v>0</v>
      </c>
    </row>
    <row r="853" spans="1:9" ht="63" x14ac:dyDescent="0.25">
      <c r="A853" s="36" t="s">
        <v>142</v>
      </c>
      <c r="B853" s="36" t="s">
        <v>143</v>
      </c>
      <c r="C853" s="36" t="s">
        <v>1657</v>
      </c>
      <c r="D853" s="36" t="s">
        <v>1658</v>
      </c>
      <c r="E853" s="36" t="s">
        <v>7</v>
      </c>
      <c r="F853" s="21">
        <v>126.36000000004999</v>
      </c>
      <c r="G853" s="21">
        <v>0</v>
      </c>
      <c r="H853" s="21">
        <v>103.15000000005701</v>
      </c>
      <c r="I853" s="21">
        <v>0</v>
      </c>
    </row>
    <row r="854" spans="1:9" ht="31.5" x14ac:dyDescent="0.25">
      <c r="A854" s="36" t="s">
        <v>142</v>
      </c>
      <c r="B854" s="36" t="s">
        <v>143</v>
      </c>
      <c r="C854" s="36" t="s">
        <v>1659</v>
      </c>
      <c r="D854" s="36" t="s">
        <v>1660</v>
      </c>
      <c r="E854" s="36" t="s">
        <v>7</v>
      </c>
      <c r="F854" s="21">
        <v>0</v>
      </c>
      <c r="G854" s="21">
        <v>0</v>
      </c>
      <c r="H854" s="21">
        <v>182.32</v>
      </c>
      <c r="I854" s="21">
        <v>182.32</v>
      </c>
    </row>
    <row r="855" spans="1:9" ht="63" x14ac:dyDescent="0.25">
      <c r="A855" s="36" t="s">
        <v>142</v>
      </c>
      <c r="B855" s="36" t="s">
        <v>143</v>
      </c>
      <c r="C855" s="36" t="s">
        <v>1661</v>
      </c>
      <c r="D855" s="36" t="s">
        <v>1662</v>
      </c>
      <c r="E855" s="36" t="s">
        <v>7</v>
      </c>
      <c r="F855" s="21">
        <v>0</v>
      </c>
      <c r="G855" s="21">
        <v>0</v>
      </c>
      <c r="H855" s="21">
        <v>180.51999999999899</v>
      </c>
      <c r="I855" s="21">
        <v>128.939999999999</v>
      </c>
    </row>
    <row r="856" spans="1:9" ht="63" x14ac:dyDescent="0.25">
      <c r="A856" s="36" t="s">
        <v>142</v>
      </c>
      <c r="B856" s="36" t="s">
        <v>143</v>
      </c>
      <c r="C856" s="36" t="s">
        <v>1663</v>
      </c>
      <c r="D856" s="36" t="s">
        <v>1664</v>
      </c>
      <c r="E856" s="36" t="s">
        <v>7</v>
      </c>
      <c r="F856" s="21">
        <v>231.659999999993</v>
      </c>
      <c r="G856" s="21">
        <v>0</v>
      </c>
      <c r="H856" s="21">
        <v>0</v>
      </c>
      <c r="I856" s="21">
        <v>0</v>
      </c>
    </row>
    <row r="857" spans="1:9" ht="78.75" x14ac:dyDescent="0.25">
      <c r="A857" s="36" t="s">
        <v>142</v>
      </c>
      <c r="B857" s="36" t="s">
        <v>143</v>
      </c>
      <c r="C857" s="36" t="s">
        <v>1665</v>
      </c>
      <c r="D857" s="36" t="s">
        <v>1666</v>
      </c>
      <c r="E857" s="36" t="s">
        <v>7</v>
      </c>
      <c r="F857" s="21">
        <v>0</v>
      </c>
      <c r="G857" s="21">
        <v>0</v>
      </c>
      <c r="H857" s="21">
        <v>13.899999999997201</v>
      </c>
      <c r="I857" s="21">
        <v>0</v>
      </c>
    </row>
    <row r="858" spans="1:9" ht="78.75" x14ac:dyDescent="0.25">
      <c r="A858" s="36" t="s">
        <v>142</v>
      </c>
      <c r="B858" s="36" t="s">
        <v>143</v>
      </c>
      <c r="C858" s="36" t="s">
        <v>1665</v>
      </c>
      <c r="D858" s="36" t="s">
        <v>1666</v>
      </c>
      <c r="E858" s="36" t="s">
        <v>7</v>
      </c>
      <c r="F858" s="21">
        <v>505.44</v>
      </c>
      <c r="G858" s="21">
        <v>0</v>
      </c>
      <c r="H858" s="21">
        <v>5802.3</v>
      </c>
      <c r="I858" s="21">
        <v>0</v>
      </c>
    </row>
    <row r="859" spans="1:9" ht="31.5" x14ac:dyDescent="0.25">
      <c r="A859" s="36" t="s">
        <v>142</v>
      </c>
      <c r="B859" s="36" t="s">
        <v>143</v>
      </c>
      <c r="C859" s="36" t="s">
        <v>1667</v>
      </c>
      <c r="D859" s="36" t="s">
        <v>1668</v>
      </c>
      <c r="E859" s="36" t="s">
        <v>7</v>
      </c>
      <c r="F859" s="21">
        <v>3829.8699999999899</v>
      </c>
      <c r="G859" s="21">
        <v>0</v>
      </c>
      <c r="H859" s="21">
        <v>287.66999999994198</v>
      </c>
      <c r="I859" s="21">
        <v>0</v>
      </c>
    </row>
    <row r="860" spans="1:9" ht="63" x14ac:dyDescent="0.25">
      <c r="A860" s="36" t="s">
        <v>142</v>
      </c>
      <c r="B860" s="36" t="s">
        <v>143</v>
      </c>
      <c r="C860" s="36" t="s">
        <v>1669</v>
      </c>
      <c r="D860" s="36" t="s">
        <v>1670</v>
      </c>
      <c r="E860" s="36" t="s">
        <v>7</v>
      </c>
      <c r="F860" s="21">
        <v>105.519999999994</v>
      </c>
      <c r="G860" s="21">
        <v>0</v>
      </c>
      <c r="H860" s="21">
        <v>0</v>
      </c>
      <c r="I860" s="21">
        <v>0</v>
      </c>
    </row>
    <row r="861" spans="1:9" ht="63" x14ac:dyDescent="0.25">
      <c r="A861" s="36" t="s">
        <v>142</v>
      </c>
      <c r="B861" s="36" t="s">
        <v>143</v>
      </c>
      <c r="C861" s="36" t="s">
        <v>1671</v>
      </c>
      <c r="D861" s="36" t="s">
        <v>1672</v>
      </c>
      <c r="E861" s="36" t="s">
        <v>7</v>
      </c>
      <c r="F861" s="21">
        <v>0</v>
      </c>
      <c r="G861" s="21">
        <v>0</v>
      </c>
      <c r="H861" s="21">
        <v>232.09</v>
      </c>
      <c r="I861" s="21">
        <v>103.15</v>
      </c>
    </row>
    <row r="862" spans="1:9" ht="78.75" x14ac:dyDescent="0.25">
      <c r="A862" s="36" t="s">
        <v>142</v>
      </c>
      <c r="B862" s="36" t="s">
        <v>143</v>
      </c>
      <c r="C862" s="36" t="s">
        <v>1673</v>
      </c>
      <c r="D862" s="36" t="s">
        <v>1674</v>
      </c>
      <c r="E862" s="36" t="s">
        <v>7</v>
      </c>
      <c r="F862" s="21">
        <v>0</v>
      </c>
      <c r="G862" s="21">
        <v>0</v>
      </c>
      <c r="H862" s="21">
        <v>12716.33</v>
      </c>
      <c r="I862" s="21">
        <v>0</v>
      </c>
    </row>
    <row r="863" spans="1:9" ht="47.25" x14ac:dyDescent="0.25">
      <c r="A863" s="36" t="s">
        <v>142</v>
      </c>
      <c r="B863" s="36" t="s">
        <v>143</v>
      </c>
      <c r="C863" s="36" t="s">
        <v>1675</v>
      </c>
      <c r="D863" s="36" t="s">
        <v>1676</v>
      </c>
      <c r="E863" s="36" t="s">
        <v>7</v>
      </c>
      <c r="F863" s="21">
        <v>0</v>
      </c>
      <c r="G863" s="21">
        <v>0</v>
      </c>
      <c r="H863" s="21">
        <v>128.93999999999801</v>
      </c>
      <c r="I863" s="21">
        <v>0</v>
      </c>
    </row>
    <row r="864" spans="1:9" ht="63" x14ac:dyDescent="0.25">
      <c r="A864" s="36" t="s">
        <v>142</v>
      </c>
      <c r="B864" s="36" t="s">
        <v>143</v>
      </c>
      <c r="C864" s="36" t="s">
        <v>1677</v>
      </c>
      <c r="D864" s="36" t="s">
        <v>1678</v>
      </c>
      <c r="E864" s="36" t="s">
        <v>7</v>
      </c>
      <c r="F864" s="21">
        <v>8655.6599999999908</v>
      </c>
      <c r="G864" s="21">
        <v>0</v>
      </c>
      <c r="H864" s="21">
        <v>1650.4300000000301</v>
      </c>
      <c r="I864" s="21">
        <v>0</v>
      </c>
    </row>
    <row r="865" spans="1:9" ht="63" x14ac:dyDescent="0.25">
      <c r="A865" s="36" t="s">
        <v>142</v>
      </c>
      <c r="B865" s="36" t="s">
        <v>143</v>
      </c>
      <c r="C865" s="36" t="s">
        <v>1679</v>
      </c>
      <c r="D865" s="36" t="s">
        <v>1680</v>
      </c>
      <c r="E865" s="36" t="s">
        <v>7</v>
      </c>
      <c r="F865" s="21">
        <v>10530.0000000003</v>
      </c>
      <c r="G865" s="21">
        <v>0</v>
      </c>
      <c r="H865" s="21">
        <v>21636.130000000201</v>
      </c>
      <c r="I865" s="21">
        <v>0</v>
      </c>
    </row>
    <row r="866" spans="1:9" ht="47.25" x14ac:dyDescent="0.25">
      <c r="A866" s="36" t="s">
        <v>142</v>
      </c>
      <c r="B866" s="36" t="s">
        <v>143</v>
      </c>
      <c r="C866" s="36" t="s">
        <v>1681</v>
      </c>
      <c r="D866" s="36" t="s">
        <v>1682</v>
      </c>
      <c r="E866" s="36" t="s">
        <v>7</v>
      </c>
      <c r="F866" s="21">
        <v>2464.02000000009</v>
      </c>
      <c r="G866" s="21">
        <v>0</v>
      </c>
      <c r="H866" s="21">
        <v>0</v>
      </c>
      <c r="I866" s="21">
        <v>0</v>
      </c>
    </row>
    <row r="867" spans="1:9" ht="63" x14ac:dyDescent="0.25">
      <c r="A867" s="36" t="s">
        <v>142</v>
      </c>
      <c r="B867" s="36" t="s">
        <v>143</v>
      </c>
      <c r="C867" s="36" t="s">
        <v>1683</v>
      </c>
      <c r="D867" s="36" t="s">
        <v>1684</v>
      </c>
      <c r="E867" s="36" t="s">
        <v>7</v>
      </c>
      <c r="F867" s="21">
        <v>102.59</v>
      </c>
      <c r="G867" s="21">
        <v>0</v>
      </c>
      <c r="H867" s="21">
        <v>36.809999999999803</v>
      </c>
      <c r="I867" s="21">
        <v>0</v>
      </c>
    </row>
    <row r="868" spans="1:9" ht="63" x14ac:dyDescent="0.25">
      <c r="A868" s="36" t="s">
        <v>142</v>
      </c>
      <c r="B868" s="36" t="s">
        <v>143</v>
      </c>
      <c r="C868" s="36" t="s">
        <v>1685</v>
      </c>
      <c r="D868" s="36" t="s">
        <v>1686</v>
      </c>
      <c r="E868" s="36" t="s">
        <v>7</v>
      </c>
      <c r="F868" s="21">
        <v>442.26</v>
      </c>
      <c r="G868" s="21">
        <v>0</v>
      </c>
      <c r="H868" s="21">
        <v>0</v>
      </c>
      <c r="I868" s="21">
        <v>0</v>
      </c>
    </row>
    <row r="869" spans="1:9" ht="63" x14ac:dyDescent="0.25">
      <c r="A869" s="36" t="s">
        <v>142</v>
      </c>
      <c r="B869" s="36" t="s">
        <v>143</v>
      </c>
      <c r="C869" s="36" t="s">
        <v>1687</v>
      </c>
      <c r="D869" s="36" t="s">
        <v>1688</v>
      </c>
      <c r="E869" s="36" t="s">
        <v>7</v>
      </c>
      <c r="F869" s="21">
        <v>379.15999999999798</v>
      </c>
      <c r="G869" s="21">
        <v>0</v>
      </c>
      <c r="H869" s="21">
        <v>825.21999999999503</v>
      </c>
      <c r="I869" s="21">
        <v>0</v>
      </c>
    </row>
    <row r="870" spans="1:9" ht="63" x14ac:dyDescent="0.25">
      <c r="A870" s="36" t="s">
        <v>142</v>
      </c>
      <c r="B870" s="36" t="s">
        <v>143</v>
      </c>
      <c r="C870" s="36" t="s">
        <v>1689</v>
      </c>
      <c r="D870" s="36" t="s">
        <v>1690</v>
      </c>
      <c r="E870" s="36" t="s">
        <v>7</v>
      </c>
      <c r="F870" s="21">
        <v>180.77000000001601</v>
      </c>
      <c r="G870" s="21">
        <v>0</v>
      </c>
      <c r="H870" s="21">
        <v>202.26000000001599</v>
      </c>
      <c r="I870" s="21">
        <v>0</v>
      </c>
    </row>
    <row r="871" spans="1:9" ht="47.25" x14ac:dyDescent="0.25">
      <c r="A871" s="36" t="s">
        <v>142</v>
      </c>
      <c r="B871" s="36" t="s">
        <v>143</v>
      </c>
      <c r="C871" s="36" t="s">
        <v>1691</v>
      </c>
      <c r="D871" s="36" t="s">
        <v>1692</v>
      </c>
      <c r="E871" s="36" t="s">
        <v>7</v>
      </c>
      <c r="F871" s="21">
        <v>5614.2</v>
      </c>
      <c r="G871" s="21">
        <v>5614.2</v>
      </c>
      <c r="H871" s="21">
        <v>51.5799999999997</v>
      </c>
      <c r="I871" s="21">
        <v>0</v>
      </c>
    </row>
    <row r="872" spans="1:9" ht="63" x14ac:dyDescent="0.25">
      <c r="A872" s="36" t="s">
        <v>142</v>
      </c>
      <c r="B872" s="36" t="s">
        <v>143</v>
      </c>
      <c r="C872" s="36" t="s">
        <v>1693</v>
      </c>
      <c r="D872" s="36" t="s">
        <v>1694</v>
      </c>
      <c r="E872" s="36" t="s">
        <v>7</v>
      </c>
      <c r="F872" s="21">
        <v>273.78000000001902</v>
      </c>
      <c r="G872" s="21">
        <v>0</v>
      </c>
      <c r="H872" s="21">
        <v>283.670000000041</v>
      </c>
      <c r="I872" s="21">
        <v>0</v>
      </c>
    </row>
    <row r="873" spans="1:9" ht="63" x14ac:dyDescent="0.25">
      <c r="A873" s="36" t="s">
        <v>142</v>
      </c>
      <c r="B873" s="36" t="s">
        <v>143</v>
      </c>
      <c r="C873" s="36" t="s">
        <v>1695</v>
      </c>
      <c r="D873" s="36" t="s">
        <v>1696</v>
      </c>
      <c r="E873" s="36" t="s">
        <v>7</v>
      </c>
      <c r="F873" s="21">
        <v>0</v>
      </c>
      <c r="G873" s="21">
        <v>0</v>
      </c>
      <c r="H873" s="21">
        <v>180.52000000000501</v>
      </c>
      <c r="I873" s="21">
        <v>0</v>
      </c>
    </row>
    <row r="874" spans="1:9" ht="63" x14ac:dyDescent="0.25">
      <c r="A874" s="36" t="s">
        <v>142</v>
      </c>
      <c r="B874" s="36" t="s">
        <v>143</v>
      </c>
      <c r="C874" s="36" t="s">
        <v>1697</v>
      </c>
      <c r="D874" s="36" t="s">
        <v>1698</v>
      </c>
      <c r="E874" s="36" t="s">
        <v>7</v>
      </c>
      <c r="F874" s="21">
        <v>12966.049999999699</v>
      </c>
      <c r="G874" s="21">
        <v>688.06999999971595</v>
      </c>
      <c r="H874" s="21">
        <v>2.9999999997417</v>
      </c>
      <c r="I874" s="21">
        <v>0</v>
      </c>
    </row>
    <row r="875" spans="1:9" ht="63" x14ac:dyDescent="0.25">
      <c r="A875" s="36" t="s">
        <v>142</v>
      </c>
      <c r="B875" s="36" t="s">
        <v>143</v>
      </c>
      <c r="C875" s="36" t="s">
        <v>1699</v>
      </c>
      <c r="D875" s="36" t="s">
        <v>1700</v>
      </c>
      <c r="E875" s="36" t="s">
        <v>7</v>
      </c>
      <c r="F875" s="21">
        <v>1621.6200000000099</v>
      </c>
      <c r="G875" s="21">
        <v>0</v>
      </c>
      <c r="H875" s="21">
        <v>4831.3600000000797</v>
      </c>
      <c r="I875" s="21">
        <v>2794.1100000000802</v>
      </c>
    </row>
    <row r="876" spans="1:9" ht="63" x14ac:dyDescent="0.25">
      <c r="A876" s="36" t="s">
        <v>142</v>
      </c>
      <c r="B876" s="36" t="s">
        <v>143</v>
      </c>
      <c r="C876" s="36" t="s">
        <v>1701</v>
      </c>
      <c r="D876" s="36" t="s">
        <v>1702</v>
      </c>
      <c r="E876" s="36" t="s">
        <v>7</v>
      </c>
      <c r="F876" s="21">
        <v>98.790000000000603</v>
      </c>
      <c r="G876" s="21">
        <v>35.610000000000603</v>
      </c>
      <c r="H876" s="21">
        <v>106.220000000002</v>
      </c>
      <c r="I876" s="21">
        <v>28.860000000002401</v>
      </c>
    </row>
    <row r="877" spans="1:9" ht="63" x14ac:dyDescent="0.25">
      <c r="A877" s="36" t="s">
        <v>142</v>
      </c>
      <c r="B877" s="36" t="s">
        <v>143</v>
      </c>
      <c r="C877" s="36" t="s">
        <v>1703</v>
      </c>
      <c r="D877" s="36" t="s">
        <v>1704</v>
      </c>
      <c r="E877" s="36" t="s">
        <v>7</v>
      </c>
      <c r="F877" s="21">
        <v>189.54</v>
      </c>
      <c r="G877" s="21">
        <v>0</v>
      </c>
      <c r="H877" s="21">
        <v>257.96999999999701</v>
      </c>
      <c r="I877" s="21">
        <v>8.9999999996962302E-2</v>
      </c>
    </row>
    <row r="878" spans="1:9" ht="63" x14ac:dyDescent="0.25">
      <c r="A878" s="36" t="s">
        <v>142</v>
      </c>
      <c r="B878" s="36" t="s">
        <v>143</v>
      </c>
      <c r="C878" s="36" t="s">
        <v>1705</v>
      </c>
      <c r="D878" s="36" t="s">
        <v>1706</v>
      </c>
      <c r="E878" s="36" t="s">
        <v>7</v>
      </c>
      <c r="F878" s="21">
        <v>0</v>
      </c>
      <c r="G878" s="21">
        <v>0</v>
      </c>
      <c r="H878" s="21">
        <v>25.79</v>
      </c>
      <c r="I878" s="21">
        <v>0</v>
      </c>
    </row>
    <row r="879" spans="1:9" ht="63" x14ac:dyDescent="0.25">
      <c r="A879" s="36" t="s">
        <v>142</v>
      </c>
      <c r="B879" s="36" t="s">
        <v>143</v>
      </c>
      <c r="C879" s="36" t="s">
        <v>1707</v>
      </c>
      <c r="D879" s="36" t="s">
        <v>1708</v>
      </c>
      <c r="E879" s="36" t="s">
        <v>7</v>
      </c>
      <c r="F879" s="21">
        <v>0</v>
      </c>
      <c r="G879" s="21">
        <v>0</v>
      </c>
      <c r="H879" s="21">
        <v>2961.96</v>
      </c>
      <c r="I879" s="21">
        <v>0</v>
      </c>
    </row>
    <row r="880" spans="1:9" ht="63" x14ac:dyDescent="0.25">
      <c r="A880" s="36" t="s">
        <v>142</v>
      </c>
      <c r="B880" s="36" t="s">
        <v>143</v>
      </c>
      <c r="C880" s="36" t="s">
        <v>1709</v>
      </c>
      <c r="D880" s="36" t="s">
        <v>1710</v>
      </c>
      <c r="E880" s="36" t="s">
        <v>7</v>
      </c>
      <c r="F880" s="21">
        <v>43.1200000000008</v>
      </c>
      <c r="G880" s="21">
        <v>43.1200000000008</v>
      </c>
      <c r="H880" s="21">
        <v>43.1200000000008</v>
      </c>
      <c r="I880" s="21">
        <v>43.1200000000008</v>
      </c>
    </row>
    <row r="881" spans="1:9" ht="47.25" x14ac:dyDescent="0.25">
      <c r="A881" s="36" t="s">
        <v>142</v>
      </c>
      <c r="B881" s="36" t="s">
        <v>143</v>
      </c>
      <c r="C881" s="36" t="s">
        <v>1711</v>
      </c>
      <c r="D881" s="36" t="s">
        <v>1712</v>
      </c>
      <c r="E881" s="36" t="s">
        <v>7</v>
      </c>
      <c r="F881" s="21">
        <v>0</v>
      </c>
      <c r="G881" s="21">
        <v>0</v>
      </c>
      <c r="H881" s="21">
        <v>618.91</v>
      </c>
      <c r="I881" s="21">
        <v>0</v>
      </c>
    </row>
    <row r="882" spans="1:9" ht="63" x14ac:dyDescent="0.25">
      <c r="A882" s="36" t="s">
        <v>142</v>
      </c>
      <c r="B882" s="36" t="s">
        <v>143</v>
      </c>
      <c r="C882" s="36" t="s">
        <v>1713</v>
      </c>
      <c r="D882" s="36" t="s">
        <v>1714</v>
      </c>
      <c r="E882" s="36" t="s">
        <v>7</v>
      </c>
      <c r="F882" s="21">
        <v>0</v>
      </c>
      <c r="G882" s="21">
        <v>0</v>
      </c>
      <c r="H882" s="21">
        <v>1083.0899999999999</v>
      </c>
      <c r="I882" s="21">
        <v>0</v>
      </c>
    </row>
    <row r="883" spans="1:9" ht="63" x14ac:dyDescent="0.25">
      <c r="A883" s="36" t="s">
        <v>142</v>
      </c>
      <c r="B883" s="36" t="s">
        <v>143</v>
      </c>
      <c r="C883" s="36" t="s">
        <v>1715</v>
      </c>
      <c r="D883" s="36" t="s">
        <v>1716</v>
      </c>
      <c r="E883" s="36" t="s">
        <v>7</v>
      </c>
      <c r="F883" s="21">
        <v>0</v>
      </c>
      <c r="G883" s="21">
        <v>0</v>
      </c>
      <c r="H883" s="21">
        <v>205.13000000001901</v>
      </c>
      <c r="I883" s="21">
        <v>0</v>
      </c>
    </row>
    <row r="884" spans="1:9" ht="78.75" x14ac:dyDescent="0.25">
      <c r="A884" s="36" t="s">
        <v>142</v>
      </c>
      <c r="B884" s="36" t="s">
        <v>143</v>
      </c>
      <c r="C884" s="36" t="s">
        <v>1717</v>
      </c>
      <c r="D884" s="36" t="s">
        <v>1718</v>
      </c>
      <c r="E884" s="36" t="s">
        <v>7</v>
      </c>
      <c r="F884" s="21">
        <v>17837.8199999998</v>
      </c>
      <c r="G884" s="21">
        <v>0</v>
      </c>
      <c r="H884" s="21">
        <v>16040.140000000099</v>
      </c>
      <c r="I884" s="21">
        <v>0</v>
      </c>
    </row>
    <row r="885" spans="1:9" ht="31.5" x14ac:dyDescent="0.25">
      <c r="A885" s="36" t="s">
        <v>142</v>
      </c>
      <c r="B885" s="36" t="s">
        <v>143</v>
      </c>
      <c r="C885" s="36" t="s">
        <v>1719</v>
      </c>
      <c r="D885" s="36" t="s">
        <v>1720</v>
      </c>
      <c r="E885" s="36" t="s">
        <v>7</v>
      </c>
      <c r="F885" s="21">
        <v>21.0599999999971</v>
      </c>
      <c r="G885" s="21">
        <v>0</v>
      </c>
      <c r="H885" s="21">
        <v>25.789999999996901</v>
      </c>
      <c r="I885" s="21">
        <v>0</v>
      </c>
    </row>
    <row r="886" spans="1:9" ht="63" x14ac:dyDescent="0.25">
      <c r="A886" s="36" t="s">
        <v>142</v>
      </c>
      <c r="B886" s="36" t="s">
        <v>143</v>
      </c>
      <c r="C886" s="36" t="s">
        <v>1721</v>
      </c>
      <c r="D886" s="36" t="s">
        <v>1722</v>
      </c>
      <c r="E886" s="36" t="s">
        <v>7</v>
      </c>
      <c r="F886" s="21">
        <v>73.759999999998101</v>
      </c>
      <c r="G886" s="21">
        <v>10.579999999998099</v>
      </c>
      <c r="H886" s="21">
        <v>0</v>
      </c>
      <c r="I886" s="21">
        <v>0</v>
      </c>
    </row>
    <row r="887" spans="1:9" ht="63" x14ac:dyDescent="0.25">
      <c r="A887" s="36" t="s">
        <v>142</v>
      </c>
      <c r="B887" s="36" t="s">
        <v>143</v>
      </c>
      <c r="C887" s="36" t="s">
        <v>1723</v>
      </c>
      <c r="D887" s="36" t="s">
        <v>1724</v>
      </c>
      <c r="E887" s="36" t="s">
        <v>7</v>
      </c>
      <c r="F887" s="21">
        <v>0</v>
      </c>
      <c r="G887" s="21">
        <v>0</v>
      </c>
      <c r="H887" s="21">
        <v>3974.25000000002</v>
      </c>
      <c r="I887" s="21">
        <v>0</v>
      </c>
    </row>
    <row r="888" spans="1:9" ht="78.75" x14ac:dyDescent="0.25">
      <c r="A888" s="36" t="s">
        <v>142</v>
      </c>
      <c r="B888" s="36" t="s">
        <v>143</v>
      </c>
      <c r="C888" s="36" t="s">
        <v>1725</v>
      </c>
      <c r="D888" s="36" t="s">
        <v>1726</v>
      </c>
      <c r="E888" s="36" t="s">
        <v>7</v>
      </c>
      <c r="F888" s="21">
        <v>0</v>
      </c>
      <c r="G888" s="21">
        <v>0</v>
      </c>
      <c r="H888" s="21">
        <v>27.790000000000902</v>
      </c>
      <c r="I888" s="21">
        <v>0</v>
      </c>
    </row>
    <row r="889" spans="1:9" ht="78.75" x14ac:dyDescent="0.25">
      <c r="A889" s="36" t="s">
        <v>142</v>
      </c>
      <c r="B889" s="36" t="s">
        <v>143</v>
      </c>
      <c r="C889" s="36" t="s">
        <v>1727</v>
      </c>
      <c r="D889" s="36" t="s">
        <v>1728</v>
      </c>
      <c r="E889" s="36" t="s">
        <v>7</v>
      </c>
      <c r="F889" s="21">
        <v>0</v>
      </c>
      <c r="G889" s="21">
        <v>0</v>
      </c>
      <c r="H889" s="21">
        <v>1212.04</v>
      </c>
      <c r="I889" s="21">
        <v>0</v>
      </c>
    </row>
    <row r="890" spans="1:9" ht="63" x14ac:dyDescent="0.25">
      <c r="A890" s="36" t="s">
        <v>142</v>
      </c>
      <c r="B890" s="36" t="s">
        <v>143</v>
      </c>
      <c r="C890" s="36" t="s">
        <v>1729</v>
      </c>
      <c r="D890" s="36" t="s">
        <v>1730</v>
      </c>
      <c r="E890" s="36" t="s">
        <v>7</v>
      </c>
      <c r="F890" s="21">
        <f>57634.8599999994-316.55</f>
        <v>57318.309999999394</v>
      </c>
      <c r="G890" s="21">
        <f>54856.2699999994-316.55</f>
        <v>54539.719999999397</v>
      </c>
      <c r="H890" s="21">
        <v>3730.4999999983002</v>
      </c>
      <c r="I890" s="21">
        <v>2438.1699999983002</v>
      </c>
    </row>
    <row r="891" spans="1:9" ht="63" x14ac:dyDescent="0.25">
      <c r="A891" s="36" t="s">
        <v>142</v>
      </c>
      <c r="B891" s="36" t="s">
        <v>143</v>
      </c>
      <c r="C891" s="36" t="s">
        <v>1731</v>
      </c>
      <c r="D891" s="36" t="s">
        <v>1732</v>
      </c>
      <c r="E891" s="36" t="s">
        <v>7</v>
      </c>
      <c r="F891" s="21">
        <v>367.020000000035</v>
      </c>
      <c r="G891" s="21">
        <v>0</v>
      </c>
      <c r="H891" s="21">
        <v>0</v>
      </c>
      <c r="I891" s="21">
        <v>0</v>
      </c>
    </row>
    <row r="892" spans="1:9" ht="63" x14ac:dyDescent="0.25">
      <c r="A892" s="36" t="s">
        <v>142</v>
      </c>
      <c r="B892" s="36" t="s">
        <v>143</v>
      </c>
      <c r="C892" s="36" t="s">
        <v>1733</v>
      </c>
      <c r="D892" s="36" t="s">
        <v>1734</v>
      </c>
      <c r="E892" s="36" t="s">
        <v>7</v>
      </c>
      <c r="F892" s="21">
        <v>9118.9800000000596</v>
      </c>
      <c r="G892" s="21">
        <v>0</v>
      </c>
      <c r="H892" s="21">
        <v>5647.5699999999697</v>
      </c>
      <c r="I892" s="21">
        <v>0</v>
      </c>
    </row>
    <row r="893" spans="1:9" ht="47.25" x14ac:dyDescent="0.25">
      <c r="A893" s="36" t="s">
        <v>142</v>
      </c>
      <c r="B893" s="36" t="s">
        <v>143</v>
      </c>
      <c r="C893" s="36" t="s">
        <v>1735</v>
      </c>
      <c r="D893" s="36" t="s">
        <v>1736</v>
      </c>
      <c r="E893" s="36" t="s">
        <v>7</v>
      </c>
      <c r="F893" s="21">
        <v>0</v>
      </c>
      <c r="G893" s="21">
        <v>0</v>
      </c>
      <c r="H893" s="21">
        <v>502.84999999999798</v>
      </c>
      <c r="I893" s="21">
        <v>502.84999999999798</v>
      </c>
    </row>
    <row r="894" spans="1:9" ht="94.5" x14ac:dyDescent="0.25">
      <c r="A894" s="36" t="s">
        <v>142</v>
      </c>
      <c r="B894" s="36" t="s">
        <v>143</v>
      </c>
      <c r="C894" s="36" t="s">
        <v>1737</v>
      </c>
      <c r="D894" s="36" t="s">
        <v>1738</v>
      </c>
      <c r="E894" s="36" t="s">
        <v>7</v>
      </c>
      <c r="F894" s="21">
        <v>821.34000000000594</v>
      </c>
      <c r="G894" s="21">
        <v>0</v>
      </c>
      <c r="H894" s="21">
        <v>0</v>
      </c>
      <c r="I894" s="21">
        <v>0</v>
      </c>
    </row>
    <row r="895" spans="1:9" ht="63" x14ac:dyDescent="0.25">
      <c r="A895" s="36" t="s">
        <v>142</v>
      </c>
      <c r="B895" s="36" t="s">
        <v>143</v>
      </c>
      <c r="C895" s="36" t="s">
        <v>1739</v>
      </c>
      <c r="D895" s="36" t="s">
        <v>1740</v>
      </c>
      <c r="E895" s="36" t="s">
        <v>7</v>
      </c>
      <c r="F895" s="21">
        <v>35.170000000000101</v>
      </c>
      <c r="G895" s="21">
        <v>0</v>
      </c>
      <c r="H895" s="21">
        <v>0</v>
      </c>
      <c r="I895" s="21">
        <v>0</v>
      </c>
    </row>
    <row r="896" spans="1:9" ht="78.75" x14ac:dyDescent="0.25">
      <c r="A896" s="36" t="s">
        <v>142</v>
      </c>
      <c r="B896" s="36" t="s">
        <v>143</v>
      </c>
      <c r="C896" s="36" t="s">
        <v>1741</v>
      </c>
      <c r="D896" s="36" t="s">
        <v>1742</v>
      </c>
      <c r="E896" s="36" t="s">
        <v>7</v>
      </c>
      <c r="F896" s="21">
        <v>19017.180000000099</v>
      </c>
      <c r="G896" s="21">
        <v>0</v>
      </c>
      <c r="H896" s="21">
        <v>0</v>
      </c>
      <c r="I896" s="21">
        <v>0</v>
      </c>
    </row>
    <row r="897" spans="1:9" ht="110.25" x14ac:dyDescent="0.25">
      <c r="A897" s="36" t="s">
        <v>142</v>
      </c>
      <c r="B897" s="36" t="s">
        <v>143</v>
      </c>
      <c r="C897" s="36" t="s">
        <v>1743</v>
      </c>
      <c r="D897" s="36" t="s">
        <v>1744</v>
      </c>
      <c r="E897" s="36" t="s">
        <v>7</v>
      </c>
      <c r="F897" s="21">
        <v>377.95000000000101</v>
      </c>
      <c r="G897" s="21">
        <v>0</v>
      </c>
      <c r="H897" s="21">
        <v>137.400000000001</v>
      </c>
      <c r="I897" s="21">
        <v>60.040000000000902</v>
      </c>
    </row>
    <row r="898" spans="1:9" ht="63" x14ac:dyDescent="0.25">
      <c r="A898" s="36" t="s">
        <v>142</v>
      </c>
      <c r="B898" s="36" t="s">
        <v>143</v>
      </c>
      <c r="C898" s="36" t="s">
        <v>1745</v>
      </c>
      <c r="D898" s="36" t="s">
        <v>1746</v>
      </c>
      <c r="E898" s="36" t="s">
        <v>7</v>
      </c>
      <c r="F898" s="21">
        <v>0</v>
      </c>
      <c r="G898" s="21">
        <v>0</v>
      </c>
      <c r="H898" s="21">
        <v>1289.3999999999801</v>
      </c>
      <c r="I898" s="21">
        <v>0</v>
      </c>
    </row>
    <row r="899" spans="1:9" ht="47.25" x14ac:dyDescent="0.25">
      <c r="A899" s="36" t="s">
        <v>142</v>
      </c>
      <c r="B899" s="36" t="s">
        <v>143</v>
      </c>
      <c r="C899" s="36" t="s">
        <v>1747</v>
      </c>
      <c r="D899" s="36" t="s">
        <v>1748</v>
      </c>
      <c r="E899" s="36" t="s">
        <v>7</v>
      </c>
      <c r="F899" s="21">
        <v>63.18</v>
      </c>
      <c r="G899" s="21">
        <v>0</v>
      </c>
      <c r="H899" s="21">
        <v>51.579999999999103</v>
      </c>
      <c r="I899" s="21">
        <v>25.7899999999991</v>
      </c>
    </row>
    <row r="900" spans="1:9" ht="63" x14ac:dyDescent="0.25">
      <c r="A900" s="36" t="s">
        <v>142</v>
      </c>
      <c r="B900" s="36" t="s">
        <v>143</v>
      </c>
      <c r="C900" s="36" t="s">
        <v>1749</v>
      </c>
      <c r="D900" s="36" t="s">
        <v>1750</v>
      </c>
      <c r="E900" s="36" t="s">
        <v>7</v>
      </c>
      <c r="F900" s="21">
        <v>84.239999999998602</v>
      </c>
      <c r="G900" s="21">
        <v>0</v>
      </c>
      <c r="H900" s="21">
        <v>257.87999999999698</v>
      </c>
      <c r="I900" s="21">
        <v>180.519999999997</v>
      </c>
    </row>
    <row r="901" spans="1:9" ht="63" x14ac:dyDescent="0.25">
      <c r="A901" s="36" t="s">
        <v>142</v>
      </c>
      <c r="B901" s="36" t="s">
        <v>143</v>
      </c>
      <c r="C901" s="36" t="s">
        <v>1751</v>
      </c>
      <c r="D901" s="36" t="s">
        <v>1752</v>
      </c>
      <c r="E901" s="36" t="s">
        <v>7</v>
      </c>
      <c r="F901" s="21">
        <v>0</v>
      </c>
      <c r="G901" s="21">
        <v>0</v>
      </c>
      <c r="H901" s="21">
        <v>1.0000000000006799</v>
      </c>
      <c r="I901" s="21">
        <v>0</v>
      </c>
    </row>
    <row r="902" spans="1:9" ht="63" x14ac:dyDescent="0.25">
      <c r="A902" s="36" t="s">
        <v>142</v>
      </c>
      <c r="B902" s="36" t="s">
        <v>143</v>
      </c>
      <c r="C902" s="36" t="s">
        <v>1753</v>
      </c>
      <c r="D902" s="36" t="s">
        <v>1754</v>
      </c>
      <c r="E902" s="36" t="s">
        <v>7</v>
      </c>
      <c r="F902" s="21">
        <v>49659.459999998602</v>
      </c>
      <c r="G902" s="21">
        <v>0</v>
      </c>
      <c r="H902" s="21">
        <v>36089.480000000302</v>
      </c>
      <c r="I902" s="21">
        <v>0</v>
      </c>
    </row>
    <row r="903" spans="1:9" ht="63" x14ac:dyDescent="0.25">
      <c r="A903" s="36" t="s">
        <v>142</v>
      </c>
      <c r="B903" s="36" t="s">
        <v>143</v>
      </c>
      <c r="C903" s="36" t="s">
        <v>1755</v>
      </c>
      <c r="D903" s="36" t="s">
        <v>1756</v>
      </c>
      <c r="E903" s="36" t="s">
        <v>7</v>
      </c>
      <c r="F903" s="21">
        <v>1937.51999999995</v>
      </c>
      <c r="G903" s="21">
        <v>0</v>
      </c>
      <c r="H903" s="21">
        <v>0</v>
      </c>
      <c r="I903" s="21">
        <v>0</v>
      </c>
    </row>
    <row r="904" spans="1:9" ht="63" x14ac:dyDescent="0.25">
      <c r="A904" s="36" t="s">
        <v>142</v>
      </c>
      <c r="B904" s="36" t="s">
        <v>143</v>
      </c>
      <c r="C904" s="36" t="s">
        <v>1757</v>
      </c>
      <c r="D904" s="36" t="s">
        <v>1758</v>
      </c>
      <c r="E904" s="36" t="s">
        <v>7</v>
      </c>
      <c r="F904" s="21">
        <v>21.06</v>
      </c>
      <c r="G904" s="21">
        <v>21.06</v>
      </c>
      <c r="H904" s="21">
        <v>0</v>
      </c>
      <c r="I904" s="21">
        <v>0</v>
      </c>
    </row>
    <row r="905" spans="1:9" ht="63" x14ac:dyDescent="0.25">
      <c r="A905" s="36" t="s">
        <v>142</v>
      </c>
      <c r="B905" s="36" t="s">
        <v>143</v>
      </c>
      <c r="C905" s="36" t="s">
        <v>1759</v>
      </c>
      <c r="D905" s="36" t="s">
        <v>1760</v>
      </c>
      <c r="E905" s="36" t="s">
        <v>7</v>
      </c>
      <c r="F905" s="21">
        <v>0</v>
      </c>
      <c r="G905" s="21">
        <v>0</v>
      </c>
      <c r="H905" s="21">
        <v>8.3800000000001091</v>
      </c>
      <c r="I905" s="21">
        <v>0</v>
      </c>
    </row>
    <row r="906" spans="1:9" ht="63" x14ac:dyDescent="0.25">
      <c r="A906" s="36" t="s">
        <v>142</v>
      </c>
      <c r="B906" s="36" t="s">
        <v>143</v>
      </c>
      <c r="C906" s="36" t="s">
        <v>1761</v>
      </c>
      <c r="D906" s="36" t="s">
        <v>1762</v>
      </c>
      <c r="E906" s="36" t="s">
        <v>7</v>
      </c>
      <c r="F906" s="21">
        <v>0</v>
      </c>
      <c r="G906" s="21">
        <v>0</v>
      </c>
      <c r="H906" s="21">
        <v>412.61</v>
      </c>
      <c r="I906" s="21">
        <v>283.67</v>
      </c>
    </row>
    <row r="907" spans="1:9" ht="63" x14ac:dyDescent="0.25">
      <c r="A907" s="36" t="s">
        <v>142</v>
      </c>
      <c r="B907" s="36" t="s">
        <v>143</v>
      </c>
      <c r="C907" s="36" t="s">
        <v>1763</v>
      </c>
      <c r="D907" s="36" t="s">
        <v>1764</v>
      </c>
      <c r="E907" s="36" t="s">
        <v>7</v>
      </c>
      <c r="F907" s="21">
        <v>105.3</v>
      </c>
      <c r="G907" s="21">
        <v>0</v>
      </c>
      <c r="H907" s="21">
        <v>0</v>
      </c>
      <c r="I907" s="21">
        <v>0</v>
      </c>
    </row>
    <row r="908" spans="1:9" ht="78.75" x14ac:dyDescent="0.25">
      <c r="A908" s="36" t="s">
        <v>142</v>
      </c>
      <c r="B908" s="36" t="s">
        <v>143</v>
      </c>
      <c r="C908" s="36" t="s">
        <v>1765</v>
      </c>
      <c r="D908" s="36" t="s">
        <v>1766</v>
      </c>
      <c r="E908" s="36" t="s">
        <v>7</v>
      </c>
      <c r="F908" s="21">
        <v>252.71999999999699</v>
      </c>
      <c r="G908" s="21">
        <v>126.359999999997</v>
      </c>
      <c r="H908" s="21">
        <v>558.73999999999705</v>
      </c>
      <c r="I908" s="21">
        <v>249.27999999999699</v>
      </c>
    </row>
    <row r="909" spans="1:9" ht="63" x14ac:dyDescent="0.25">
      <c r="A909" s="36" t="s">
        <v>142</v>
      </c>
      <c r="B909" s="36" t="s">
        <v>143</v>
      </c>
      <c r="C909" s="36" t="s">
        <v>1767</v>
      </c>
      <c r="D909" s="36" t="s">
        <v>1768</v>
      </c>
      <c r="E909" s="36" t="s">
        <v>7</v>
      </c>
      <c r="F909" s="21">
        <v>231.67000000000201</v>
      </c>
      <c r="G909" s="21">
        <v>0</v>
      </c>
      <c r="H909" s="21">
        <v>0</v>
      </c>
      <c r="I909" s="21">
        <v>0</v>
      </c>
    </row>
    <row r="910" spans="1:9" ht="78.75" x14ac:dyDescent="0.25">
      <c r="A910" s="36" t="s">
        <v>142</v>
      </c>
      <c r="B910" s="36" t="s">
        <v>143</v>
      </c>
      <c r="C910" s="36" t="s">
        <v>1769</v>
      </c>
      <c r="D910" s="36" t="s">
        <v>1770</v>
      </c>
      <c r="E910" s="36" t="s">
        <v>7</v>
      </c>
      <c r="F910" s="21">
        <v>0</v>
      </c>
      <c r="G910" s="21">
        <v>0</v>
      </c>
      <c r="H910" s="21">
        <v>1934.1000000000099</v>
      </c>
      <c r="I910" s="21">
        <v>1057.3100000000099</v>
      </c>
    </row>
    <row r="911" spans="1:9" ht="63" x14ac:dyDescent="0.25">
      <c r="A911" s="36" t="s">
        <v>142</v>
      </c>
      <c r="B911" s="36" t="s">
        <v>143</v>
      </c>
      <c r="C911" s="36" t="s">
        <v>1771</v>
      </c>
      <c r="D911" s="36" t="s">
        <v>1772</v>
      </c>
      <c r="E911" s="36" t="s">
        <v>7</v>
      </c>
      <c r="F911" s="21">
        <v>231.659999999999</v>
      </c>
      <c r="G911" s="21">
        <v>0</v>
      </c>
      <c r="H911" s="21">
        <v>567.34000000000106</v>
      </c>
      <c r="I911" s="21">
        <v>0</v>
      </c>
    </row>
    <row r="912" spans="1:9" ht="63" x14ac:dyDescent="0.25">
      <c r="A912" s="36" t="s">
        <v>142</v>
      </c>
      <c r="B912" s="36" t="s">
        <v>143</v>
      </c>
      <c r="C912" s="36" t="s">
        <v>1773</v>
      </c>
      <c r="D912" s="36" t="s">
        <v>1774</v>
      </c>
      <c r="E912" s="36" t="s">
        <v>7</v>
      </c>
      <c r="F912" s="21">
        <v>652.650000000001</v>
      </c>
      <c r="G912" s="21">
        <v>0</v>
      </c>
      <c r="H912" s="21">
        <v>0</v>
      </c>
      <c r="I912" s="21">
        <v>0</v>
      </c>
    </row>
    <row r="913" spans="1:9" ht="47.25" x14ac:dyDescent="0.25">
      <c r="A913" s="36" t="s">
        <v>142</v>
      </c>
      <c r="B913" s="36" t="s">
        <v>143</v>
      </c>
      <c r="C913" s="36" t="s">
        <v>1775</v>
      </c>
      <c r="D913" s="36" t="s">
        <v>1776</v>
      </c>
      <c r="E913" s="36" t="s">
        <v>7</v>
      </c>
      <c r="F913" s="21">
        <v>0</v>
      </c>
      <c r="G913" s="21">
        <v>0</v>
      </c>
      <c r="H913" s="21">
        <v>17561.630000000099</v>
      </c>
      <c r="I913" s="21">
        <v>0</v>
      </c>
    </row>
    <row r="914" spans="1:9" ht="63" x14ac:dyDescent="0.25">
      <c r="A914" s="36" t="s">
        <v>142</v>
      </c>
      <c r="B914" s="36" t="s">
        <v>143</v>
      </c>
      <c r="C914" s="36" t="s">
        <v>1777</v>
      </c>
      <c r="D914" s="36" t="s">
        <v>1778</v>
      </c>
      <c r="E914" s="36" t="s">
        <v>7</v>
      </c>
      <c r="F914" s="21">
        <v>1010.88000000001</v>
      </c>
      <c r="G914" s="21">
        <v>0</v>
      </c>
      <c r="H914" s="21">
        <v>1.0000000016589201E-2</v>
      </c>
      <c r="I914" s="21">
        <v>0</v>
      </c>
    </row>
    <row r="915" spans="1:9" ht="63" x14ac:dyDescent="0.25">
      <c r="A915" s="36" t="s">
        <v>142</v>
      </c>
      <c r="B915" s="36" t="s">
        <v>143</v>
      </c>
      <c r="C915" s="36" t="s">
        <v>1779</v>
      </c>
      <c r="D915" s="36" t="s">
        <v>1780</v>
      </c>
      <c r="E915" s="36" t="s">
        <v>7</v>
      </c>
      <c r="F915" s="21">
        <v>0</v>
      </c>
      <c r="G915" s="21">
        <v>0</v>
      </c>
      <c r="H915" s="21">
        <v>1650.42999999994</v>
      </c>
      <c r="I915" s="21">
        <v>0</v>
      </c>
    </row>
    <row r="916" spans="1:9" ht="31.5" x14ac:dyDescent="0.25">
      <c r="A916" s="36" t="s">
        <v>142</v>
      </c>
      <c r="B916" s="36" t="s">
        <v>143</v>
      </c>
      <c r="C916" s="36" t="s">
        <v>1781</v>
      </c>
      <c r="D916" s="36" t="s">
        <v>272</v>
      </c>
      <c r="E916" s="36" t="s">
        <v>7</v>
      </c>
      <c r="F916" s="21">
        <v>3407.45</v>
      </c>
      <c r="G916" s="21">
        <v>0</v>
      </c>
      <c r="H916" s="21">
        <v>0</v>
      </c>
      <c r="I916" s="21">
        <v>0</v>
      </c>
    </row>
    <row r="917" spans="1:9" ht="63" x14ac:dyDescent="0.25">
      <c r="A917" s="36" t="s">
        <v>142</v>
      </c>
      <c r="B917" s="36" t="s">
        <v>143</v>
      </c>
      <c r="C917" s="36" t="s">
        <v>1782</v>
      </c>
      <c r="D917" s="36" t="s">
        <v>1783</v>
      </c>
      <c r="E917" s="36" t="s">
        <v>7</v>
      </c>
      <c r="F917" s="21">
        <v>147.41999999999899</v>
      </c>
      <c r="G917" s="21">
        <v>0</v>
      </c>
      <c r="H917" s="21">
        <v>0</v>
      </c>
      <c r="I917" s="21">
        <v>0</v>
      </c>
    </row>
    <row r="918" spans="1:9" ht="31.5" x14ac:dyDescent="0.25">
      <c r="A918" s="36" t="s">
        <v>142</v>
      </c>
      <c r="B918" s="36" t="s">
        <v>143</v>
      </c>
      <c r="C918" s="36" t="s">
        <v>1784</v>
      </c>
      <c r="D918" s="36" t="s">
        <v>1785</v>
      </c>
      <c r="E918" s="36" t="s">
        <v>7</v>
      </c>
      <c r="F918" s="21">
        <v>0</v>
      </c>
      <c r="G918" s="21">
        <v>0</v>
      </c>
      <c r="H918" s="21">
        <v>522.94999999997106</v>
      </c>
      <c r="I918" s="21">
        <v>0</v>
      </c>
    </row>
    <row r="919" spans="1:9" ht="63" x14ac:dyDescent="0.25">
      <c r="A919" s="36" t="s">
        <v>142</v>
      </c>
      <c r="B919" s="36" t="s">
        <v>143</v>
      </c>
      <c r="C919" s="36" t="s">
        <v>1786</v>
      </c>
      <c r="D919" s="36" t="s">
        <v>1787</v>
      </c>
      <c r="E919" s="36" t="s">
        <v>7</v>
      </c>
      <c r="F919" s="21">
        <v>363.99999999999699</v>
      </c>
      <c r="G919" s="21">
        <v>0</v>
      </c>
      <c r="H919" s="21">
        <v>2758.3399999999901</v>
      </c>
      <c r="I919" s="21">
        <v>901.59999999999104</v>
      </c>
    </row>
    <row r="920" spans="1:9" ht="63" x14ac:dyDescent="0.25">
      <c r="A920" s="36" t="s">
        <v>142</v>
      </c>
      <c r="B920" s="36" t="s">
        <v>143</v>
      </c>
      <c r="C920" s="36" t="s">
        <v>1788</v>
      </c>
      <c r="D920" s="36" t="s">
        <v>1789</v>
      </c>
      <c r="E920" s="36" t="s">
        <v>7</v>
      </c>
      <c r="F920" s="21">
        <v>6318.0000000004602</v>
      </c>
      <c r="G920" s="21">
        <v>0</v>
      </c>
      <c r="H920" s="21">
        <v>27051.609999999499</v>
      </c>
      <c r="I920" s="21">
        <v>13641.8499999995</v>
      </c>
    </row>
    <row r="921" spans="1:9" ht="78.75" x14ac:dyDescent="0.25">
      <c r="A921" s="36" t="s">
        <v>142</v>
      </c>
      <c r="B921" s="36" t="s">
        <v>143</v>
      </c>
      <c r="C921" s="36" t="s">
        <v>1790</v>
      </c>
      <c r="D921" s="36" t="s">
        <v>1791</v>
      </c>
      <c r="E921" s="36" t="s">
        <v>7</v>
      </c>
      <c r="F921" s="21">
        <v>0</v>
      </c>
      <c r="G921" s="21">
        <v>0</v>
      </c>
      <c r="H921" s="21">
        <v>78.090000000039595</v>
      </c>
      <c r="I921" s="21">
        <v>0.73000000003958099</v>
      </c>
    </row>
    <row r="922" spans="1:9" ht="63" x14ac:dyDescent="0.25">
      <c r="A922" s="36" t="s">
        <v>142</v>
      </c>
      <c r="B922" s="36" t="s">
        <v>143</v>
      </c>
      <c r="C922" s="36" t="s">
        <v>1792</v>
      </c>
      <c r="D922" s="36" t="s">
        <v>1793</v>
      </c>
      <c r="E922" s="36" t="s">
        <v>7</v>
      </c>
      <c r="F922" s="21">
        <v>1937.28000000002</v>
      </c>
      <c r="G922" s="21">
        <v>0</v>
      </c>
      <c r="H922" s="21">
        <v>2534.8200000000102</v>
      </c>
      <c r="I922" s="21">
        <v>0</v>
      </c>
    </row>
    <row r="923" spans="1:9" ht="63" x14ac:dyDescent="0.25">
      <c r="A923" s="36" t="s">
        <v>142</v>
      </c>
      <c r="B923" s="36" t="s">
        <v>143</v>
      </c>
      <c r="C923" s="36" t="s">
        <v>1794</v>
      </c>
      <c r="D923" s="36" t="s">
        <v>1795</v>
      </c>
      <c r="E923" s="36" t="s">
        <v>7</v>
      </c>
      <c r="F923" s="21">
        <v>232.33999999999699</v>
      </c>
      <c r="G923" s="21">
        <v>0</v>
      </c>
      <c r="H923" s="21">
        <v>0</v>
      </c>
      <c r="I923" s="21">
        <v>0</v>
      </c>
    </row>
    <row r="924" spans="1:9" ht="63" x14ac:dyDescent="0.25">
      <c r="A924" s="36" t="s">
        <v>142</v>
      </c>
      <c r="B924" s="36" t="s">
        <v>143</v>
      </c>
      <c r="C924" s="36" t="s">
        <v>1796</v>
      </c>
      <c r="D924" s="36" t="s">
        <v>1797</v>
      </c>
      <c r="E924" s="36" t="s">
        <v>7</v>
      </c>
      <c r="F924" s="21">
        <v>0</v>
      </c>
      <c r="G924" s="21">
        <v>0</v>
      </c>
      <c r="H924" s="21">
        <v>365.82000000000102</v>
      </c>
      <c r="I924" s="21">
        <v>0</v>
      </c>
    </row>
    <row r="925" spans="1:9" ht="63" x14ac:dyDescent="0.25">
      <c r="A925" s="36" t="s">
        <v>142</v>
      </c>
      <c r="B925" s="36" t="s">
        <v>143</v>
      </c>
      <c r="C925" s="36" t="s">
        <v>1798</v>
      </c>
      <c r="D925" s="36" t="s">
        <v>1799</v>
      </c>
      <c r="E925" s="36" t="s">
        <v>7</v>
      </c>
      <c r="F925" s="21">
        <v>2906.2799999998801</v>
      </c>
      <c r="G925" s="21">
        <v>0</v>
      </c>
      <c r="H925" s="21">
        <v>0</v>
      </c>
      <c r="I925" s="21">
        <v>0</v>
      </c>
    </row>
    <row r="926" spans="1:9" ht="63" x14ac:dyDescent="0.25">
      <c r="A926" s="36" t="s">
        <v>142</v>
      </c>
      <c r="B926" s="36" t="s">
        <v>143</v>
      </c>
      <c r="C926" s="36" t="s">
        <v>1800</v>
      </c>
      <c r="D926" s="36" t="s">
        <v>1801</v>
      </c>
      <c r="E926" s="36" t="s">
        <v>7</v>
      </c>
      <c r="F926" s="21">
        <v>43.4900000000003</v>
      </c>
      <c r="G926" s="21">
        <v>22.430000000000302</v>
      </c>
      <c r="H926" s="21">
        <v>25.789999999998798</v>
      </c>
      <c r="I926" s="21">
        <v>0</v>
      </c>
    </row>
    <row r="927" spans="1:9" ht="63" x14ac:dyDescent="0.25">
      <c r="A927" s="36" t="s">
        <v>142</v>
      </c>
      <c r="B927" s="36" t="s">
        <v>143</v>
      </c>
      <c r="C927" s="36" t="s">
        <v>1802</v>
      </c>
      <c r="D927" s="36" t="s">
        <v>1803</v>
      </c>
      <c r="E927" s="36" t="s">
        <v>7</v>
      </c>
      <c r="F927" s="21">
        <v>0</v>
      </c>
      <c r="G927" s="21">
        <v>0</v>
      </c>
      <c r="H927" s="21">
        <v>152.81999999999601</v>
      </c>
      <c r="I927" s="21">
        <v>0</v>
      </c>
    </row>
    <row r="928" spans="1:9" ht="63" x14ac:dyDescent="0.25">
      <c r="A928" s="36" t="s">
        <v>142</v>
      </c>
      <c r="B928" s="36" t="s">
        <v>143</v>
      </c>
      <c r="C928" s="36" t="s">
        <v>1804</v>
      </c>
      <c r="D928" s="36" t="s">
        <v>1805</v>
      </c>
      <c r="E928" s="36" t="s">
        <v>7</v>
      </c>
      <c r="F928" s="21">
        <v>400.14000000004302</v>
      </c>
      <c r="G928" s="21">
        <v>0</v>
      </c>
      <c r="H928" s="21">
        <v>77.360000000043996</v>
      </c>
      <c r="I928" s="21">
        <v>0</v>
      </c>
    </row>
    <row r="929" spans="1:9" ht="63" x14ac:dyDescent="0.25">
      <c r="A929" s="36" t="s">
        <v>142</v>
      </c>
      <c r="B929" s="36" t="s">
        <v>143</v>
      </c>
      <c r="C929" s="36" t="s">
        <v>1806</v>
      </c>
      <c r="D929" s="36" t="s">
        <v>1807</v>
      </c>
      <c r="E929" s="36" t="s">
        <v>7</v>
      </c>
      <c r="F929" s="21">
        <v>1074.1500000000001</v>
      </c>
      <c r="G929" s="21">
        <v>0</v>
      </c>
      <c r="H929" s="21">
        <v>541.55000000000302</v>
      </c>
      <c r="I929" s="21">
        <v>0</v>
      </c>
    </row>
    <row r="930" spans="1:9" ht="63" x14ac:dyDescent="0.25">
      <c r="A930" s="36" t="s">
        <v>142</v>
      </c>
      <c r="B930" s="36" t="s">
        <v>143</v>
      </c>
      <c r="C930" s="36" t="s">
        <v>1808</v>
      </c>
      <c r="D930" s="36" t="s">
        <v>1809</v>
      </c>
      <c r="E930" s="36" t="s">
        <v>7</v>
      </c>
      <c r="F930" s="21">
        <v>0</v>
      </c>
      <c r="G930" s="21">
        <v>0</v>
      </c>
      <c r="H930" s="21">
        <v>283.67</v>
      </c>
      <c r="I930" s="21">
        <v>0</v>
      </c>
    </row>
    <row r="931" spans="1:9" ht="63" x14ac:dyDescent="0.25">
      <c r="A931" s="36" t="s">
        <v>142</v>
      </c>
      <c r="B931" s="36" t="s">
        <v>143</v>
      </c>
      <c r="C931" s="36" t="s">
        <v>1810</v>
      </c>
      <c r="D931" s="36" t="s">
        <v>1811</v>
      </c>
      <c r="E931" s="36" t="s">
        <v>7</v>
      </c>
      <c r="F931" s="21">
        <v>597.91999999999996</v>
      </c>
      <c r="G931" s="21">
        <v>70.34</v>
      </c>
      <c r="H931" s="21">
        <v>138.96</v>
      </c>
      <c r="I931" s="21">
        <v>0</v>
      </c>
    </row>
    <row r="932" spans="1:9" ht="47.25" x14ac:dyDescent="0.25">
      <c r="A932" s="36" t="s">
        <v>142</v>
      </c>
      <c r="B932" s="36" t="s">
        <v>143</v>
      </c>
      <c r="C932" s="36" t="s">
        <v>1812</v>
      </c>
      <c r="D932" s="36" t="s">
        <v>1813</v>
      </c>
      <c r="E932" s="36" t="s">
        <v>7</v>
      </c>
      <c r="F932" s="21">
        <v>657.51000000002205</v>
      </c>
      <c r="G932" s="21">
        <v>0</v>
      </c>
      <c r="H932" s="21">
        <v>0</v>
      </c>
      <c r="I932" s="21">
        <v>0</v>
      </c>
    </row>
    <row r="933" spans="1:9" ht="63" x14ac:dyDescent="0.25">
      <c r="A933" s="36" t="s">
        <v>142</v>
      </c>
      <c r="B933" s="36" t="s">
        <v>143</v>
      </c>
      <c r="C933" s="36" t="s">
        <v>1814</v>
      </c>
      <c r="D933" s="36" t="s">
        <v>1815</v>
      </c>
      <c r="E933" s="36" t="s">
        <v>7</v>
      </c>
      <c r="F933" s="21">
        <v>821.33999999999605</v>
      </c>
      <c r="G933" s="21">
        <v>505.43999999999602</v>
      </c>
      <c r="H933" s="21">
        <v>954.15000000000202</v>
      </c>
      <c r="I933" s="21">
        <v>593.12000000000205</v>
      </c>
    </row>
    <row r="934" spans="1:9" ht="63" x14ac:dyDescent="0.25">
      <c r="A934" s="36" t="s">
        <v>142</v>
      </c>
      <c r="B934" s="36" t="s">
        <v>143</v>
      </c>
      <c r="C934" s="36" t="s">
        <v>1816</v>
      </c>
      <c r="D934" s="36" t="s">
        <v>1817</v>
      </c>
      <c r="E934" s="36" t="s">
        <v>7</v>
      </c>
      <c r="F934" s="21">
        <v>126.360000000013</v>
      </c>
      <c r="G934" s="21">
        <v>0</v>
      </c>
      <c r="H934" s="21">
        <v>0</v>
      </c>
      <c r="I934" s="21">
        <v>0</v>
      </c>
    </row>
    <row r="935" spans="1:9" ht="63" x14ac:dyDescent="0.25">
      <c r="A935" s="36" t="s">
        <v>142</v>
      </c>
      <c r="B935" s="36" t="s">
        <v>143</v>
      </c>
      <c r="C935" s="36" t="s">
        <v>1818</v>
      </c>
      <c r="D935" s="36" t="s">
        <v>1819</v>
      </c>
      <c r="E935" s="36" t="s">
        <v>7</v>
      </c>
      <c r="F935" s="21">
        <v>547.56000000004894</v>
      </c>
      <c r="G935" s="21">
        <v>0</v>
      </c>
      <c r="H935" s="21">
        <v>644.70000000003404</v>
      </c>
      <c r="I935" s="21">
        <v>0</v>
      </c>
    </row>
    <row r="936" spans="1:9" ht="78.75" x14ac:dyDescent="0.25">
      <c r="A936" s="36" t="s">
        <v>142</v>
      </c>
      <c r="B936" s="36" t="s">
        <v>143</v>
      </c>
      <c r="C936" s="36" t="s">
        <v>1820</v>
      </c>
      <c r="D936" s="36" t="s">
        <v>1821</v>
      </c>
      <c r="E936" s="36" t="s">
        <v>7</v>
      </c>
      <c r="F936" s="21">
        <v>0</v>
      </c>
      <c r="G936" s="21">
        <v>0</v>
      </c>
      <c r="H936" s="21">
        <v>180.34999999999701</v>
      </c>
      <c r="I936" s="21">
        <v>0</v>
      </c>
    </row>
    <row r="937" spans="1:9" ht="47.25" x14ac:dyDescent="0.25">
      <c r="A937" s="36" t="s">
        <v>142</v>
      </c>
      <c r="B937" s="36" t="s">
        <v>143</v>
      </c>
      <c r="C937" s="36" t="s">
        <v>1822</v>
      </c>
      <c r="D937" s="36" t="s">
        <v>1823</v>
      </c>
      <c r="E937" s="36" t="s">
        <v>7</v>
      </c>
      <c r="F937" s="21">
        <v>0</v>
      </c>
      <c r="G937" s="21">
        <v>0</v>
      </c>
      <c r="H937" s="21">
        <v>284.96999999999701</v>
      </c>
      <c r="I937" s="21">
        <v>0</v>
      </c>
    </row>
    <row r="938" spans="1:9" ht="63" x14ac:dyDescent="0.25">
      <c r="A938" s="36" t="s">
        <v>142</v>
      </c>
      <c r="B938" s="36" t="s">
        <v>143</v>
      </c>
      <c r="C938" s="36" t="s">
        <v>1824</v>
      </c>
      <c r="D938" s="36" t="s">
        <v>1825</v>
      </c>
      <c r="E938" s="36" t="s">
        <v>7</v>
      </c>
      <c r="F938" s="21">
        <v>84.140000000003297</v>
      </c>
      <c r="G938" s="21">
        <v>0</v>
      </c>
      <c r="H938" s="21">
        <v>33.580000000013897</v>
      </c>
      <c r="I938" s="21">
        <v>0</v>
      </c>
    </row>
    <row r="939" spans="1:9" ht="63" x14ac:dyDescent="0.25">
      <c r="A939" s="36" t="s">
        <v>142</v>
      </c>
      <c r="B939" s="36" t="s">
        <v>143</v>
      </c>
      <c r="C939" s="36" t="s">
        <v>1826</v>
      </c>
      <c r="D939" s="36" t="s">
        <v>1827</v>
      </c>
      <c r="E939" s="36" t="s">
        <v>7</v>
      </c>
      <c r="F939" s="21">
        <v>189.54</v>
      </c>
      <c r="G939" s="21">
        <v>0</v>
      </c>
      <c r="H939" s="21">
        <v>232.08999999999699</v>
      </c>
      <c r="I939" s="21">
        <v>0</v>
      </c>
    </row>
    <row r="940" spans="1:9" ht="47.25" x14ac:dyDescent="0.25">
      <c r="A940" s="36" t="s">
        <v>142</v>
      </c>
      <c r="B940" s="36" t="s">
        <v>143</v>
      </c>
      <c r="C940" s="36" t="s">
        <v>1828</v>
      </c>
      <c r="D940" s="36" t="s">
        <v>1829</v>
      </c>
      <c r="E940" s="36" t="s">
        <v>7</v>
      </c>
      <c r="F940" s="21">
        <v>730.149999999991</v>
      </c>
      <c r="G940" s="21">
        <v>0</v>
      </c>
      <c r="H940" s="21">
        <v>0</v>
      </c>
      <c r="I940" s="21">
        <v>0</v>
      </c>
    </row>
    <row r="941" spans="1:9" ht="63" x14ac:dyDescent="0.25">
      <c r="A941" s="36" t="s">
        <v>142</v>
      </c>
      <c r="B941" s="36" t="s">
        <v>143</v>
      </c>
      <c r="C941" s="36" t="s">
        <v>1830</v>
      </c>
      <c r="D941" s="36" t="s">
        <v>1831</v>
      </c>
      <c r="E941" s="36" t="s">
        <v>7</v>
      </c>
      <c r="F941" s="21">
        <v>74.969999999999601</v>
      </c>
      <c r="G941" s="21">
        <v>53.909999999999599</v>
      </c>
      <c r="H941" s="21">
        <v>0</v>
      </c>
      <c r="I941" s="21">
        <v>0</v>
      </c>
    </row>
    <row r="942" spans="1:9" ht="63" x14ac:dyDescent="0.25">
      <c r="A942" s="36" t="s">
        <v>142</v>
      </c>
      <c r="B942" s="36" t="s">
        <v>143</v>
      </c>
      <c r="C942" s="36" t="s">
        <v>1832</v>
      </c>
      <c r="D942" s="36" t="s">
        <v>1833</v>
      </c>
      <c r="E942" s="36" t="s">
        <v>7</v>
      </c>
      <c r="F942" s="21">
        <v>400.13000000000397</v>
      </c>
      <c r="G942" s="21">
        <v>0</v>
      </c>
      <c r="H942" s="21">
        <v>0</v>
      </c>
      <c r="I942" s="21">
        <v>0</v>
      </c>
    </row>
    <row r="943" spans="1:9" ht="94.5" x14ac:dyDescent="0.25">
      <c r="A943" s="36" t="s">
        <v>142</v>
      </c>
      <c r="B943" s="36" t="s">
        <v>143</v>
      </c>
      <c r="C943" s="36" t="s">
        <v>1834</v>
      </c>
      <c r="D943" s="36" t="s">
        <v>1835</v>
      </c>
      <c r="E943" s="36" t="s">
        <v>7</v>
      </c>
      <c r="F943" s="21">
        <v>0</v>
      </c>
      <c r="G943" s="21">
        <v>0</v>
      </c>
      <c r="H943" s="21">
        <v>46.120000000013498</v>
      </c>
      <c r="I943" s="21">
        <v>46.120000000013498</v>
      </c>
    </row>
    <row r="944" spans="1:9" ht="47.25" x14ac:dyDescent="0.25">
      <c r="A944" s="36" t="s">
        <v>142</v>
      </c>
      <c r="B944" s="36" t="s">
        <v>143</v>
      </c>
      <c r="C944" s="36" t="s">
        <v>1836</v>
      </c>
      <c r="D944" s="36" t="s">
        <v>1837</v>
      </c>
      <c r="E944" s="36" t="s">
        <v>7</v>
      </c>
      <c r="F944" s="21">
        <v>14999.9999999999</v>
      </c>
      <c r="G944" s="21">
        <v>0</v>
      </c>
      <c r="H944" s="21">
        <v>4154.7399999998797</v>
      </c>
      <c r="I944" s="21">
        <v>0</v>
      </c>
    </row>
    <row r="945" spans="1:9" ht="63" x14ac:dyDescent="0.25">
      <c r="A945" s="36" t="s">
        <v>142</v>
      </c>
      <c r="B945" s="36" t="s">
        <v>143</v>
      </c>
      <c r="C945" s="36" t="s">
        <v>1838</v>
      </c>
      <c r="D945" s="36" t="s">
        <v>1839</v>
      </c>
      <c r="E945" s="36" t="s">
        <v>7</v>
      </c>
      <c r="F945" s="21">
        <v>0</v>
      </c>
      <c r="G945" s="21">
        <v>0</v>
      </c>
      <c r="H945" s="21">
        <v>1727.80000000001</v>
      </c>
      <c r="I945" s="21">
        <v>0</v>
      </c>
    </row>
    <row r="946" spans="1:9" ht="63" x14ac:dyDescent="0.25">
      <c r="A946" s="36" t="s">
        <v>142</v>
      </c>
      <c r="B946" s="36" t="s">
        <v>143</v>
      </c>
      <c r="C946" s="36" t="s">
        <v>1840</v>
      </c>
      <c r="D946" s="36" t="s">
        <v>1841</v>
      </c>
      <c r="E946" s="36" t="s">
        <v>7</v>
      </c>
      <c r="F946" s="21">
        <v>4591.0799999999499</v>
      </c>
      <c r="G946" s="21">
        <v>0</v>
      </c>
      <c r="H946" s="21">
        <v>4022.9299999999398</v>
      </c>
      <c r="I946" s="21">
        <v>0</v>
      </c>
    </row>
    <row r="947" spans="1:9" ht="63" x14ac:dyDescent="0.25">
      <c r="A947" s="36" t="s">
        <v>142</v>
      </c>
      <c r="B947" s="36" t="s">
        <v>143</v>
      </c>
      <c r="C947" s="36" t="s">
        <v>1842</v>
      </c>
      <c r="D947" s="36" t="s">
        <v>1843</v>
      </c>
      <c r="E947" s="36" t="s">
        <v>7</v>
      </c>
      <c r="F947" s="21">
        <v>0</v>
      </c>
      <c r="G947" s="21">
        <v>0</v>
      </c>
      <c r="H947" s="21">
        <v>77.37</v>
      </c>
      <c r="I947" s="21">
        <v>51.58</v>
      </c>
    </row>
    <row r="948" spans="1:9" ht="63" x14ac:dyDescent="0.25">
      <c r="A948" s="36" t="s">
        <v>142</v>
      </c>
      <c r="B948" s="36" t="s">
        <v>143</v>
      </c>
      <c r="C948" s="36" t="s">
        <v>1842</v>
      </c>
      <c r="D948" s="36" t="s">
        <v>1843</v>
      </c>
      <c r="E948" s="36" t="s">
        <v>7</v>
      </c>
      <c r="F948" s="21">
        <v>343.2</v>
      </c>
      <c r="G948" s="21">
        <v>0</v>
      </c>
      <c r="H948" s="21">
        <v>0</v>
      </c>
      <c r="I948" s="21">
        <v>0</v>
      </c>
    </row>
    <row r="949" spans="1:9" ht="63" x14ac:dyDescent="0.25">
      <c r="A949" s="36" t="s">
        <v>142</v>
      </c>
      <c r="B949" s="36" t="s">
        <v>143</v>
      </c>
      <c r="C949" s="36" t="s">
        <v>1844</v>
      </c>
      <c r="D949" s="36" t="s">
        <v>1845</v>
      </c>
      <c r="E949" s="36" t="s">
        <v>7</v>
      </c>
      <c r="F949" s="21">
        <v>842.39999999999498</v>
      </c>
      <c r="G949" s="21">
        <v>0</v>
      </c>
      <c r="H949" s="21">
        <v>0</v>
      </c>
      <c r="I949" s="21">
        <v>0</v>
      </c>
    </row>
    <row r="950" spans="1:9" ht="63" x14ac:dyDescent="0.25">
      <c r="A950" s="36" t="s">
        <v>142</v>
      </c>
      <c r="B950" s="36" t="s">
        <v>143</v>
      </c>
      <c r="C950" s="36" t="s">
        <v>1846</v>
      </c>
      <c r="D950" s="36" t="s">
        <v>1847</v>
      </c>
      <c r="E950" s="36" t="s">
        <v>7</v>
      </c>
      <c r="F950" s="21">
        <v>2253.42</v>
      </c>
      <c r="G950" s="21">
        <v>0</v>
      </c>
      <c r="H950" s="21">
        <v>0</v>
      </c>
      <c r="I950" s="21">
        <v>0</v>
      </c>
    </row>
    <row r="951" spans="1:9" ht="47.25" x14ac:dyDescent="0.25">
      <c r="A951" s="36" t="s">
        <v>142</v>
      </c>
      <c r="B951" s="36" t="s">
        <v>143</v>
      </c>
      <c r="C951" s="36" t="s">
        <v>1848</v>
      </c>
      <c r="D951" s="36" t="s">
        <v>1849</v>
      </c>
      <c r="E951" s="36" t="s">
        <v>7</v>
      </c>
      <c r="F951" s="21">
        <v>63.180000000001698</v>
      </c>
      <c r="G951" s="21">
        <v>0</v>
      </c>
      <c r="H951" s="21">
        <v>103.150000000002</v>
      </c>
      <c r="I951" s="21">
        <v>0</v>
      </c>
    </row>
    <row r="952" spans="1:9" ht="63" x14ac:dyDescent="0.25">
      <c r="A952" s="36" t="s">
        <v>142</v>
      </c>
      <c r="B952" s="36" t="s">
        <v>143</v>
      </c>
      <c r="C952" s="36" t="s">
        <v>1850</v>
      </c>
      <c r="D952" s="36" t="s">
        <v>1851</v>
      </c>
      <c r="E952" s="36" t="s">
        <v>7</v>
      </c>
      <c r="F952" s="21">
        <v>526.5</v>
      </c>
      <c r="G952" s="21">
        <v>0</v>
      </c>
      <c r="H952" s="21">
        <v>412.61000000000098</v>
      </c>
      <c r="I952" s="21">
        <v>0</v>
      </c>
    </row>
    <row r="953" spans="1:9" ht="63" x14ac:dyDescent="0.25">
      <c r="A953" s="36" t="s">
        <v>142</v>
      </c>
      <c r="B953" s="36" t="s">
        <v>143</v>
      </c>
      <c r="C953" s="36" t="s">
        <v>1852</v>
      </c>
      <c r="D953" s="36" t="s">
        <v>1853</v>
      </c>
      <c r="E953" s="36" t="s">
        <v>7</v>
      </c>
      <c r="F953" s="21">
        <v>0</v>
      </c>
      <c r="G953" s="21">
        <v>0</v>
      </c>
      <c r="H953" s="21">
        <v>206.299999999996</v>
      </c>
      <c r="I953" s="21">
        <v>0</v>
      </c>
    </row>
    <row r="954" spans="1:9" ht="47.25" x14ac:dyDescent="0.25">
      <c r="A954" s="36" t="s">
        <v>142</v>
      </c>
      <c r="B954" s="36" t="s">
        <v>143</v>
      </c>
      <c r="C954" s="36" t="s">
        <v>1854</v>
      </c>
      <c r="D954" s="36" t="s">
        <v>1855</v>
      </c>
      <c r="E954" s="36" t="s">
        <v>7</v>
      </c>
      <c r="F954" s="21">
        <v>1684.7999999999799</v>
      </c>
      <c r="G954" s="21">
        <v>0</v>
      </c>
      <c r="H954" s="21">
        <v>0</v>
      </c>
      <c r="I954" s="21">
        <v>0</v>
      </c>
    </row>
    <row r="955" spans="1:9" ht="31.5" x14ac:dyDescent="0.25">
      <c r="A955" s="36" t="s">
        <v>142</v>
      </c>
      <c r="B955" s="36" t="s">
        <v>143</v>
      </c>
      <c r="C955" s="36" t="s">
        <v>1856</v>
      </c>
      <c r="D955" s="36" t="s">
        <v>1857</v>
      </c>
      <c r="E955" s="36" t="s">
        <v>7</v>
      </c>
      <c r="F955" s="21">
        <v>526.5</v>
      </c>
      <c r="G955" s="21">
        <v>0</v>
      </c>
      <c r="H955" s="21">
        <v>283.67000000000701</v>
      </c>
      <c r="I955" s="21">
        <v>0</v>
      </c>
    </row>
    <row r="956" spans="1:9" ht="47.25" x14ac:dyDescent="0.25">
      <c r="A956" s="36" t="s">
        <v>142</v>
      </c>
      <c r="B956" s="36" t="s">
        <v>143</v>
      </c>
      <c r="C956" s="36" t="s">
        <v>1858</v>
      </c>
      <c r="D956" s="36" t="s">
        <v>1859</v>
      </c>
      <c r="E956" s="36" t="s">
        <v>7</v>
      </c>
      <c r="F956" s="21">
        <v>0</v>
      </c>
      <c r="G956" s="21">
        <v>0</v>
      </c>
      <c r="H956" s="21">
        <v>219.96</v>
      </c>
      <c r="I956" s="21">
        <v>142.6</v>
      </c>
    </row>
    <row r="957" spans="1:9" ht="31.5" x14ac:dyDescent="0.25">
      <c r="A957" s="36" t="s">
        <v>142</v>
      </c>
      <c r="B957" s="36" t="s">
        <v>143</v>
      </c>
      <c r="C957" s="36" t="s">
        <v>1860</v>
      </c>
      <c r="D957" s="36" t="s">
        <v>1861</v>
      </c>
      <c r="E957" s="36" t="s">
        <v>7</v>
      </c>
      <c r="F957" s="21">
        <v>0</v>
      </c>
      <c r="G957" s="21">
        <v>0</v>
      </c>
      <c r="H957" s="21">
        <v>25.62</v>
      </c>
      <c r="I957" s="21">
        <v>25.62</v>
      </c>
    </row>
    <row r="958" spans="1:9" ht="63" x14ac:dyDescent="0.25">
      <c r="A958" s="36" t="s">
        <v>142</v>
      </c>
      <c r="B958" s="36" t="s">
        <v>143</v>
      </c>
      <c r="C958" s="36" t="s">
        <v>1862</v>
      </c>
      <c r="D958" s="36" t="s">
        <v>1863</v>
      </c>
      <c r="E958" s="36" t="s">
        <v>7</v>
      </c>
      <c r="F958" s="21">
        <v>0</v>
      </c>
      <c r="G958" s="21">
        <v>0</v>
      </c>
      <c r="H958" s="21">
        <v>186.28999999999601</v>
      </c>
      <c r="I958" s="21">
        <v>0</v>
      </c>
    </row>
    <row r="959" spans="1:9" ht="63" x14ac:dyDescent="0.25">
      <c r="A959" s="36" t="s">
        <v>142</v>
      </c>
      <c r="B959" s="36" t="s">
        <v>143</v>
      </c>
      <c r="C959" s="36" t="s">
        <v>1864</v>
      </c>
      <c r="D959" s="36" t="s">
        <v>1865</v>
      </c>
      <c r="E959" s="36" t="s">
        <v>7</v>
      </c>
      <c r="F959" s="21">
        <v>0</v>
      </c>
      <c r="G959" s="21">
        <v>0</v>
      </c>
      <c r="H959" s="21">
        <v>1676.22000000003</v>
      </c>
      <c r="I959" s="21">
        <v>0</v>
      </c>
    </row>
    <row r="960" spans="1:9" ht="47.25" x14ac:dyDescent="0.25">
      <c r="A960" s="36" t="s">
        <v>142</v>
      </c>
      <c r="B960" s="36" t="s">
        <v>143</v>
      </c>
      <c r="C960" s="36" t="s">
        <v>1866</v>
      </c>
      <c r="D960" s="36" t="s">
        <v>1867</v>
      </c>
      <c r="E960" s="36" t="s">
        <v>7</v>
      </c>
      <c r="F960" s="21">
        <v>821.59999999999604</v>
      </c>
      <c r="G960" s="21">
        <v>0</v>
      </c>
      <c r="H960" s="21">
        <v>1985.6600000000101</v>
      </c>
      <c r="I960" s="21">
        <v>257.860000000014</v>
      </c>
    </row>
    <row r="961" spans="1:9" ht="63" x14ac:dyDescent="0.25">
      <c r="A961" s="36" t="s">
        <v>142</v>
      </c>
      <c r="B961" s="36" t="s">
        <v>143</v>
      </c>
      <c r="C961" s="36" t="s">
        <v>1868</v>
      </c>
      <c r="D961" s="36" t="s">
        <v>1869</v>
      </c>
      <c r="E961" s="36" t="s">
        <v>7</v>
      </c>
      <c r="F961" s="21">
        <v>0</v>
      </c>
      <c r="G961" s="21">
        <v>0</v>
      </c>
      <c r="H961" s="21">
        <v>2656.1599999999598</v>
      </c>
      <c r="I961" s="21">
        <v>0</v>
      </c>
    </row>
    <row r="962" spans="1:9" ht="63" x14ac:dyDescent="0.25">
      <c r="A962" s="36" t="s">
        <v>142</v>
      </c>
      <c r="B962" s="36" t="s">
        <v>143</v>
      </c>
      <c r="C962" s="36" t="s">
        <v>1870</v>
      </c>
      <c r="D962" s="36" t="s">
        <v>1871</v>
      </c>
      <c r="E962" s="36" t="s">
        <v>7</v>
      </c>
      <c r="F962" s="21">
        <v>14952.600000000501</v>
      </c>
      <c r="G962" s="21">
        <v>0</v>
      </c>
      <c r="H962" s="21">
        <v>64359.3300000011</v>
      </c>
      <c r="I962" s="21">
        <v>44038.390000001098</v>
      </c>
    </row>
    <row r="963" spans="1:9" ht="63" x14ac:dyDescent="0.25">
      <c r="A963" s="36" t="s">
        <v>142</v>
      </c>
      <c r="B963" s="36" t="s">
        <v>143</v>
      </c>
      <c r="C963" s="36" t="s">
        <v>1872</v>
      </c>
      <c r="D963" s="36" t="s">
        <v>1873</v>
      </c>
      <c r="E963" s="36" t="s">
        <v>7</v>
      </c>
      <c r="F963" s="21">
        <v>380.11</v>
      </c>
      <c r="G963" s="21">
        <v>0</v>
      </c>
      <c r="H963" s="21">
        <v>0</v>
      </c>
      <c r="I963" s="21">
        <v>0</v>
      </c>
    </row>
    <row r="964" spans="1:9" ht="78.75" x14ac:dyDescent="0.25">
      <c r="A964" s="36" t="s">
        <v>142</v>
      </c>
      <c r="B964" s="36" t="s">
        <v>143</v>
      </c>
      <c r="C964" s="36" t="s">
        <v>1874</v>
      </c>
      <c r="D964" s="36" t="s">
        <v>1875</v>
      </c>
      <c r="E964" s="36" t="s">
        <v>7</v>
      </c>
      <c r="F964" s="21">
        <v>0</v>
      </c>
      <c r="G964" s="21">
        <v>0</v>
      </c>
      <c r="H964" s="21">
        <v>1934.1000000000599</v>
      </c>
      <c r="I964" s="21">
        <v>0</v>
      </c>
    </row>
    <row r="965" spans="1:9" ht="63" x14ac:dyDescent="0.25">
      <c r="A965" s="36" t="s">
        <v>142</v>
      </c>
      <c r="B965" s="36" t="s">
        <v>143</v>
      </c>
      <c r="C965" s="36" t="s">
        <v>1876</v>
      </c>
      <c r="D965" s="36" t="s">
        <v>1877</v>
      </c>
      <c r="E965" s="36" t="s">
        <v>7</v>
      </c>
      <c r="F965" s="21">
        <v>0</v>
      </c>
      <c r="G965" s="21">
        <v>0</v>
      </c>
      <c r="H965" s="21">
        <v>97.600000000000705</v>
      </c>
      <c r="I965" s="21">
        <v>0</v>
      </c>
    </row>
    <row r="966" spans="1:9" ht="94.5" x14ac:dyDescent="0.25">
      <c r="A966" s="36" t="s">
        <v>142</v>
      </c>
      <c r="B966" s="36" t="s">
        <v>143</v>
      </c>
      <c r="C966" s="36" t="s">
        <v>1878</v>
      </c>
      <c r="D966" s="36" t="s">
        <v>1879</v>
      </c>
      <c r="E966" s="36" t="s">
        <v>7</v>
      </c>
      <c r="F966" s="21">
        <v>83.069999999997904</v>
      </c>
      <c r="G966" s="21">
        <v>0</v>
      </c>
      <c r="H966" s="21">
        <v>0</v>
      </c>
      <c r="I966" s="21">
        <v>0</v>
      </c>
    </row>
    <row r="967" spans="1:9" ht="31.5" x14ac:dyDescent="0.25">
      <c r="A967" s="36" t="s">
        <v>142</v>
      </c>
      <c r="B967" s="36" t="s">
        <v>143</v>
      </c>
      <c r="C967" s="36" t="s">
        <v>1880</v>
      </c>
      <c r="D967" s="36" t="s">
        <v>1881</v>
      </c>
      <c r="E967" s="36" t="s">
        <v>7</v>
      </c>
      <c r="F967" s="21">
        <v>463.320000000005</v>
      </c>
      <c r="G967" s="21">
        <v>0</v>
      </c>
      <c r="H967" s="21">
        <v>1263.6099999999999</v>
      </c>
      <c r="I967" s="21">
        <v>0</v>
      </c>
    </row>
    <row r="968" spans="1:9" ht="47.25" x14ac:dyDescent="0.25">
      <c r="A968" s="36" t="s">
        <v>142</v>
      </c>
      <c r="B968" s="36" t="s">
        <v>143</v>
      </c>
      <c r="C968" s="36" t="s">
        <v>1882</v>
      </c>
      <c r="D968" s="36" t="s">
        <v>1883</v>
      </c>
      <c r="E968" s="36" t="s">
        <v>7</v>
      </c>
      <c r="F968" s="21">
        <v>84.240000000000094</v>
      </c>
      <c r="G968" s="21">
        <v>0</v>
      </c>
      <c r="H968" s="21">
        <v>51.5799999999997</v>
      </c>
      <c r="I968" s="21">
        <v>0</v>
      </c>
    </row>
    <row r="969" spans="1:9" ht="63" x14ac:dyDescent="0.25">
      <c r="A969" s="36" t="s">
        <v>142</v>
      </c>
      <c r="B969" s="36" t="s">
        <v>143</v>
      </c>
      <c r="C969" s="36" t="s">
        <v>1884</v>
      </c>
      <c r="D969" s="36" t="s">
        <v>1885</v>
      </c>
      <c r="E969" s="36" t="s">
        <v>7</v>
      </c>
      <c r="F969" s="21">
        <v>315.89999999999998</v>
      </c>
      <c r="G969" s="21">
        <v>0</v>
      </c>
      <c r="H969" s="21">
        <v>0</v>
      </c>
      <c r="I969" s="21">
        <v>0</v>
      </c>
    </row>
    <row r="970" spans="1:9" ht="47.25" x14ac:dyDescent="0.25">
      <c r="A970" s="36" t="s">
        <v>142</v>
      </c>
      <c r="B970" s="36" t="s">
        <v>143</v>
      </c>
      <c r="C970" s="36" t="s">
        <v>1886</v>
      </c>
      <c r="D970" s="36" t="s">
        <v>1887</v>
      </c>
      <c r="E970" s="36" t="s">
        <v>7</v>
      </c>
      <c r="F970" s="21">
        <v>336.96</v>
      </c>
      <c r="G970" s="21">
        <v>0</v>
      </c>
      <c r="H970" s="21">
        <v>0</v>
      </c>
      <c r="I970" s="21">
        <v>0</v>
      </c>
    </row>
    <row r="971" spans="1:9" ht="63" x14ac:dyDescent="0.25">
      <c r="A971" s="36" t="s">
        <v>142</v>
      </c>
      <c r="B971" s="36" t="s">
        <v>143</v>
      </c>
      <c r="C971" s="36" t="s">
        <v>1888</v>
      </c>
      <c r="D971" s="36" t="s">
        <v>1889</v>
      </c>
      <c r="E971" s="36" t="s">
        <v>7</v>
      </c>
      <c r="F971" s="21">
        <v>1432.0800000000199</v>
      </c>
      <c r="G971" s="21">
        <v>0</v>
      </c>
      <c r="H971" s="21">
        <v>2810.8900000000899</v>
      </c>
      <c r="I971" s="21">
        <v>0</v>
      </c>
    </row>
    <row r="972" spans="1:9" ht="63" x14ac:dyDescent="0.25">
      <c r="A972" s="36" t="s">
        <v>142</v>
      </c>
      <c r="B972" s="36" t="s">
        <v>143</v>
      </c>
      <c r="C972" s="36" t="s">
        <v>1890</v>
      </c>
      <c r="D972" s="36" t="s">
        <v>1891</v>
      </c>
      <c r="E972" s="36" t="s">
        <v>7</v>
      </c>
      <c r="F972" s="21">
        <v>0</v>
      </c>
      <c r="G972" s="21">
        <v>0</v>
      </c>
      <c r="H972" s="21">
        <v>257.87999999998402</v>
      </c>
      <c r="I972" s="21">
        <v>0</v>
      </c>
    </row>
    <row r="973" spans="1:9" ht="63" x14ac:dyDescent="0.25">
      <c r="A973" s="36" t="s">
        <v>142</v>
      </c>
      <c r="B973" s="36" t="s">
        <v>143</v>
      </c>
      <c r="C973" s="36" t="s">
        <v>1892</v>
      </c>
      <c r="D973" s="36" t="s">
        <v>1893</v>
      </c>
      <c r="E973" s="36" t="s">
        <v>7</v>
      </c>
      <c r="F973" s="21">
        <v>23.45</v>
      </c>
      <c r="G973" s="21">
        <v>0</v>
      </c>
      <c r="H973" s="21">
        <v>125.06000000000201</v>
      </c>
      <c r="I973" s="21">
        <v>0</v>
      </c>
    </row>
    <row r="974" spans="1:9" ht="63" x14ac:dyDescent="0.25">
      <c r="A974" s="36" t="s">
        <v>142</v>
      </c>
      <c r="B974" s="36" t="s">
        <v>143</v>
      </c>
      <c r="C974" s="36" t="s">
        <v>1894</v>
      </c>
      <c r="D974" s="36" t="s">
        <v>1895</v>
      </c>
      <c r="E974" s="36" t="s">
        <v>7</v>
      </c>
      <c r="F974" s="21">
        <v>0</v>
      </c>
      <c r="G974" s="21">
        <v>0</v>
      </c>
      <c r="H974" s="21">
        <v>77.359999999996901</v>
      </c>
      <c r="I974" s="21">
        <v>0</v>
      </c>
    </row>
    <row r="975" spans="1:9" ht="63" x14ac:dyDescent="0.25">
      <c r="A975" s="36" t="s">
        <v>142</v>
      </c>
      <c r="B975" s="36" t="s">
        <v>143</v>
      </c>
      <c r="C975" s="36" t="s">
        <v>1896</v>
      </c>
      <c r="D975" s="36" t="s">
        <v>1897</v>
      </c>
      <c r="E975" s="36" t="s">
        <v>7</v>
      </c>
      <c r="F975" s="21">
        <v>358.02000000000999</v>
      </c>
      <c r="G975" s="21">
        <v>0</v>
      </c>
      <c r="H975" s="21">
        <v>232.090000000011</v>
      </c>
      <c r="I975" s="21">
        <v>0</v>
      </c>
    </row>
    <row r="976" spans="1:9" ht="47.25" x14ac:dyDescent="0.25">
      <c r="A976" s="36" t="s">
        <v>142</v>
      </c>
      <c r="B976" s="36" t="s">
        <v>143</v>
      </c>
      <c r="C976" s="36" t="s">
        <v>1898</v>
      </c>
      <c r="D976" s="36" t="s">
        <v>1899</v>
      </c>
      <c r="E976" s="36" t="s">
        <v>7</v>
      </c>
      <c r="F976" s="21">
        <v>0</v>
      </c>
      <c r="G976" s="21">
        <v>0</v>
      </c>
      <c r="H976" s="21">
        <v>103.16</v>
      </c>
      <c r="I976" s="21">
        <v>51.580000000000403</v>
      </c>
    </row>
    <row r="977" spans="1:9" ht="31.5" x14ac:dyDescent="0.25">
      <c r="A977" s="36" t="s">
        <v>142</v>
      </c>
      <c r="B977" s="36" t="s">
        <v>143</v>
      </c>
      <c r="C977" s="36" t="s">
        <v>1900</v>
      </c>
      <c r="D977" s="36" t="s">
        <v>1901</v>
      </c>
      <c r="E977" s="36" t="s">
        <v>7</v>
      </c>
      <c r="F977" s="21">
        <v>23.4499999999998</v>
      </c>
      <c r="G977" s="21">
        <v>0</v>
      </c>
      <c r="H977" s="21">
        <v>27.799999999999901</v>
      </c>
      <c r="I977" s="21">
        <v>13.899999999999901</v>
      </c>
    </row>
    <row r="978" spans="1:9" ht="63" x14ac:dyDescent="0.25">
      <c r="A978" s="36" t="s">
        <v>142</v>
      </c>
      <c r="B978" s="36" t="s">
        <v>143</v>
      </c>
      <c r="C978" s="36" t="s">
        <v>1902</v>
      </c>
      <c r="D978" s="36" t="s">
        <v>1903</v>
      </c>
      <c r="E978" s="36" t="s">
        <v>7</v>
      </c>
      <c r="F978" s="21">
        <v>0</v>
      </c>
      <c r="G978" s="21">
        <v>0</v>
      </c>
      <c r="H978" s="21">
        <v>128.18999999999801</v>
      </c>
      <c r="I978" s="21">
        <v>0</v>
      </c>
    </row>
    <row r="979" spans="1:9" ht="63" x14ac:dyDescent="0.25">
      <c r="A979" s="36" t="s">
        <v>142</v>
      </c>
      <c r="B979" s="36" t="s">
        <v>143</v>
      </c>
      <c r="C979" s="36" t="s">
        <v>1904</v>
      </c>
      <c r="D979" s="36" t="s">
        <v>1905</v>
      </c>
      <c r="E979" s="36" t="s">
        <v>7</v>
      </c>
      <c r="F979" s="21">
        <v>0</v>
      </c>
      <c r="G979" s="21">
        <v>0</v>
      </c>
      <c r="H979" s="21">
        <v>2707.7400000001298</v>
      </c>
      <c r="I979" s="21">
        <v>0</v>
      </c>
    </row>
    <row r="980" spans="1:9" ht="63" x14ac:dyDescent="0.25">
      <c r="A980" s="36" t="s">
        <v>142</v>
      </c>
      <c r="B980" s="36" t="s">
        <v>143</v>
      </c>
      <c r="C980" s="36" t="s">
        <v>1906</v>
      </c>
      <c r="D980" s="36" t="s">
        <v>1907</v>
      </c>
      <c r="E980" s="36" t="s">
        <v>7</v>
      </c>
      <c r="F980" s="21">
        <v>0</v>
      </c>
      <c r="G980" s="21">
        <v>0</v>
      </c>
      <c r="H980" s="21">
        <v>238.51999999999001</v>
      </c>
      <c r="I980" s="21">
        <v>238.51999999999001</v>
      </c>
    </row>
    <row r="981" spans="1:9" ht="31.5" x14ac:dyDescent="0.25">
      <c r="A981" s="36" t="s">
        <v>142</v>
      </c>
      <c r="B981" s="36" t="s">
        <v>143</v>
      </c>
      <c r="C981" s="36" t="s">
        <v>1908</v>
      </c>
      <c r="D981" s="36" t="s">
        <v>1909</v>
      </c>
      <c r="E981" s="36" t="s">
        <v>7</v>
      </c>
      <c r="F981" s="21">
        <v>9371.6999999958498</v>
      </c>
      <c r="G981" s="21">
        <v>0</v>
      </c>
      <c r="H981" s="21">
        <v>0</v>
      </c>
      <c r="I981" s="21">
        <v>0</v>
      </c>
    </row>
    <row r="982" spans="1:9" ht="47.25" x14ac:dyDescent="0.25">
      <c r="A982" s="36" t="s">
        <v>142</v>
      </c>
      <c r="B982" s="36" t="s">
        <v>143</v>
      </c>
      <c r="C982" s="36" t="s">
        <v>1910</v>
      </c>
      <c r="D982" s="36" t="s">
        <v>1911</v>
      </c>
      <c r="E982" s="36" t="s">
        <v>7</v>
      </c>
      <c r="F982" s="21">
        <v>2506.1400000000199</v>
      </c>
      <c r="G982" s="21">
        <v>0</v>
      </c>
      <c r="H982" s="21">
        <v>2424.0700000000502</v>
      </c>
      <c r="I982" s="21">
        <v>0</v>
      </c>
    </row>
    <row r="983" spans="1:9" ht="63" x14ac:dyDescent="0.25">
      <c r="A983" s="36" t="s">
        <v>142</v>
      </c>
      <c r="B983" s="36" t="s">
        <v>143</v>
      </c>
      <c r="C983" s="36" t="s">
        <v>1912</v>
      </c>
      <c r="D983" s="36" t="s">
        <v>1913</v>
      </c>
      <c r="E983" s="36" t="s">
        <v>7</v>
      </c>
      <c r="F983" s="21">
        <v>0</v>
      </c>
      <c r="G983" s="21">
        <v>0</v>
      </c>
      <c r="H983" s="21">
        <v>77.359999999987195</v>
      </c>
      <c r="I983" s="21">
        <v>0</v>
      </c>
    </row>
    <row r="984" spans="1:9" ht="63" x14ac:dyDescent="0.25">
      <c r="A984" s="36" t="s">
        <v>142</v>
      </c>
      <c r="B984" s="36" t="s">
        <v>143</v>
      </c>
      <c r="C984" s="36" t="s">
        <v>1914</v>
      </c>
      <c r="D984" s="36" t="s">
        <v>1402</v>
      </c>
      <c r="E984" s="36" t="s">
        <v>7</v>
      </c>
      <c r="F984" s="21">
        <v>0</v>
      </c>
      <c r="G984" s="21">
        <v>0</v>
      </c>
      <c r="H984" s="21">
        <v>107.43</v>
      </c>
      <c r="I984" s="21">
        <v>0</v>
      </c>
    </row>
    <row r="985" spans="1:9" ht="63" x14ac:dyDescent="0.25">
      <c r="A985" s="36" t="s">
        <v>142</v>
      </c>
      <c r="B985" s="36" t="s">
        <v>143</v>
      </c>
      <c r="C985" s="36" t="s">
        <v>1915</v>
      </c>
      <c r="D985" s="36" t="s">
        <v>1916</v>
      </c>
      <c r="E985" s="36" t="s">
        <v>7</v>
      </c>
      <c r="F985" s="21">
        <v>0.30000000000899302</v>
      </c>
      <c r="G985" s="21">
        <v>0</v>
      </c>
      <c r="H985" s="21">
        <v>0</v>
      </c>
      <c r="I985" s="21">
        <v>0</v>
      </c>
    </row>
    <row r="986" spans="1:9" ht="63" x14ac:dyDescent="0.25">
      <c r="A986" s="36" t="s">
        <v>142</v>
      </c>
      <c r="B986" s="36" t="s">
        <v>143</v>
      </c>
      <c r="C986" s="36" t="s">
        <v>1917</v>
      </c>
      <c r="D986" s="36" t="s">
        <v>1918</v>
      </c>
      <c r="E986" s="36" t="s">
        <v>7</v>
      </c>
      <c r="F986" s="21">
        <v>379.08000000000101</v>
      </c>
      <c r="G986" s="21">
        <v>0</v>
      </c>
      <c r="H986" s="21">
        <v>238.4</v>
      </c>
      <c r="I986" s="21">
        <v>0</v>
      </c>
    </row>
    <row r="987" spans="1:9" ht="63" x14ac:dyDescent="0.25">
      <c r="A987" s="36" t="s">
        <v>142</v>
      </c>
      <c r="B987" s="36" t="s">
        <v>143</v>
      </c>
      <c r="C987" s="36" t="s">
        <v>1919</v>
      </c>
      <c r="D987" s="36" t="s">
        <v>1920</v>
      </c>
      <c r="E987" s="36" t="s">
        <v>7</v>
      </c>
      <c r="F987" s="21">
        <v>84.239999999998204</v>
      </c>
      <c r="G987" s="21">
        <v>0</v>
      </c>
      <c r="H987" s="21">
        <v>0</v>
      </c>
      <c r="I987" s="21">
        <v>0</v>
      </c>
    </row>
    <row r="988" spans="1:9" ht="47.25" x14ac:dyDescent="0.25">
      <c r="A988" s="36" t="s">
        <v>142</v>
      </c>
      <c r="B988" s="36" t="s">
        <v>143</v>
      </c>
      <c r="C988" s="36" t="s">
        <v>1921</v>
      </c>
      <c r="D988" s="36" t="s">
        <v>1922</v>
      </c>
      <c r="E988" s="36" t="s">
        <v>7</v>
      </c>
      <c r="F988" s="21">
        <v>0</v>
      </c>
      <c r="G988" s="21">
        <v>0</v>
      </c>
      <c r="H988" s="21">
        <v>178.05000000000399</v>
      </c>
      <c r="I988" s="21">
        <v>136.36000000000399</v>
      </c>
    </row>
    <row r="989" spans="1:9" ht="47.25" x14ac:dyDescent="0.25">
      <c r="A989" s="36" t="s">
        <v>142</v>
      </c>
      <c r="B989" s="36" t="s">
        <v>143</v>
      </c>
      <c r="C989" s="36" t="s">
        <v>1923</v>
      </c>
      <c r="D989" s="36" t="s">
        <v>1924</v>
      </c>
      <c r="E989" s="36" t="s">
        <v>7</v>
      </c>
      <c r="F989" s="21">
        <v>153.430000000001</v>
      </c>
      <c r="G989" s="21">
        <v>111.310000000001</v>
      </c>
      <c r="H989" s="21">
        <v>0</v>
      </c>
      <c r="I989" s="21">
        <v>0</v>
      </c>
    </row>
    <row r="990" spans="1:9" ht="63" x14ac:dyDescent="0.25">
      <c r="A990" s="36" t="s">
        <v>142</v>
      </c>
      <c r="B990" s="36" t="s">
        <v>143</v>
      </c>
      <c r="C990" s="36" t="s">
        <v>1925</v>
      </c>
      <c r="D990" s="36" t="s">
        <v>1926</v>
      </c>
      <c r="E990" s="36" t="s">
        <v>7</v>
      </c>
      <c r="F990" s="21">
        <v>84.240000000021794</v>
      </c>
      <c r="G990" s="21">
        <v>0</v>
      </c>
      <c r="H990" s="21">
        <v>0</v>
      </c>
      <c r="I990" s="21">
        <v>0</v>
      </c>
    </row>
    <row r="991" spans="1:9" ht="63" x14ac:dyDescent="0.25">
      <c r="A991" s="36" t="s">
        <v>142</v>
      </c>
      <c r="B991" s="36" t="s">
        <v>143</v>
      </c>
      <c r="C991" s="36" t="s">
        <v>1927</v>
      </c>
      <c r="D991" s="36" t="s">
        <v>1928</v>
      </c>
      <c r="E991" s="36" t="s">
        <v>7</v>
      </c>
      <c r="F991" s="21">
        <v>4.9800000001851004</v>
      </c>
      <c r="G991" s="21">
        <v>0</v>
      </c>
      <c r="H991" s="21">
        <v>0</v>
      </c>
      <c r="I991" s="21">
        <v>0</v>
      </c>
    </row>
    <row r="992" spans="1:9" ht="63" x14ac:dyDescent="0.25">
      <c r="A992" s="36" t="s">
        <v>142</v>
      </c>
      <c r="B992" s="36" t="s">
        <v>143</v>
      </c>
      <c r="C992" s="36" t="s">
        <v>1929</v>
      </c>
      <c r="D992" s="36" t="s">
        <v>1930</v>
      </c>
      <c r="E992" s="36" t="s">
        <v>7</v>
      </c>
      <c r="F992" s="21">
        <v>0</v>
      </c>
      <c r="G992" s="21">
        <v>0</v>
      </c>
      <c r="H992" s="21">
        <v>1521.48999999999</v>
      </c>
      <c r="I992" s="21">
        <v>0</v>
      </c>
    </row>
    <row r="993" spans="1:9" ht="63" x14ac:dyDescent="0.25">
      <c r="A993" s="36" t="s">
        <v>142</v>
      </c>
      <c r="B993" s="36" t="s">
        <v>143</v>
      </c>
      <c r="C993" s="36" t="s">
        <v>1931</v>
      </c>
      <c r="D993" s="36" t="s">
        <v>1932</v>
      </c>
      <c r="E993" s="36" t="s">
        <v>7</v>
      </c>
      <c r="F993" s="21">
        <v>63.18</v>
      </c>
      <c r="G993" s="21">
        <v>0</v>
      </c>
      <c r="H993" s="21">
        <v>0</v>
      </c>
      <c r="I993" s="21">
        <v>0</v>
      </c>
    </row>
    <row r="994" spans="1:9" ht="31.5" x14ac:dyDescent="0.25">
      <c r="A994" s="36" t="s">
        <v>142</v>
      </c>
      <c r="B994" s="36" t="s">
        <v>143</v>
      </c>
      <c r="C994" s="36" t="s">
        <v>1933</v>
      </c>
      <c r="D994" s="36" t="s">
        <v>1934</v>
      </c>
      <c r="E994" s="36" t="s">
        <v>7</v>
      </c>
      <c r="F994" s="21">
        <v>821.34000000006699</v>
      </c>
      <c r="G994" s="21">
        <v>0</v>
      </c>
      <c r="H994" s="21">
        <v>0</v>
      </c>
      <c r="I994" s="21">
        <v>0</v>
      </c>
    </row>
    <row r="995" spans="1:9" ht="63" x14ac:dyDescent="0.25">
      <c r="A995" s="36" t="s">
        <v>142</v>
      </c>
      <c r="B995" s="36" t="s">
        <v>143</v>
      </c>
      <c r="C995" s="36" t="s">
        <v>1935</v>
      </c>
      <c r="D995" s="36" t="s">
        <v>1936</v>
      </c>
      <c r="E995" s="36" t="s">
        <v>7</v>
      </c>
      <c r="F995" s="21">
        <v>1326.78</v>
      </c>
      <c r="G995" s="21">
        <v>673.92000000000098</v>
      </c>
      <c r="H995" s="21">
        <v>643.31000000000097</v>
      </c>
      <c r="I995" s="21">
        <v>359.64000000000101</v>
      </c>
    </row>
    <row r="996" spans="1:9" ht="31.5" x14ac:dyDescent="0.25">
      <c r="A996" s="36" t="s">
        <v>142</v>
      </c>
      <c r="B996" s="36" t="s">
        <v>143</v>
      </c>
      <c r="C996" s="36" t="s">
        <v>1937</v>
      </c>
      <c r="D996" s="36" t="s">
        <v>1938</v>
      </c>
      <c r="E996" s="36" t="s">
        <v>7</v>
      </c>
      <c r="F996" s="21">
        <v>2653.5599999999799</v>
      </c>
      <c r="G996" s="21">
        <v>0</v>
      </c>
      <c r="H996" s="21">
        <v>0</v>
      </c>
      <c r="I996" s="21">
        <v>0</v>
      </c>
    </row>
    <row r="997" spans="1:9" ht="63" x14ac:dyDescent="0.25">
      <c r="A997" s="36" t="s">
        <v>142</v>
      </c>
      <c r="B997" s="36" t="s">
        <v>143</v>
      </c>
      <c r="C997" s="36" t="s">
        <v>1939</v>
      </c>
      <c r="D997" s="36" t="s">
        <v>1940</v>
      </c>
      <c r="E997" s="36" t="s">
        <v>7</v>
      </c>
      <c r="F997" s="21">
        <v>152.40999999999599</v>
      </c>
      <c r="G997" s="21">
        <v>0</v>
      </c>
      <c r="H997" s="21">
        <v>25.480000000002502</v>
      </c>
      <c r="I997" s="21">
        <v>0</v>
      </c>
    </row>
    <row r="998" spans="1:9" ht="31.5" x14ac:dyDescent="0.25">
      <c r="A998" s="36" t="s">
        <v>142</v>
      </c>
      <c r="B998" s="36" t="s">
        <v>143</v>
      </c>
      <c r="C998" s="36" t="s">
        <v>1941</v>
      </c>
      <c r="D998" s="36" t="s">
        <v>1942</v>
      </c>
      <c r="E998" s="36" t="s">
        <v>7</v>
      </c>
      <c r="F998" s="21">
        <v>21.06</v>
      </c>
      <c r="G998" s="21">
        <v>0</v>
      </c>
      <c r="H998" s="21">
        <v>0</v>
      </c>
      <c r="I998" s="21">
        <v>0</v>
      </c>
    </row>
    <row r="999" spans="1:9" ht="63" x14ac:dyDescent="0.25">
      <c r="A999" s="36" t="s">
        <v>142</v>
      </c>
      <c r="B999" s="36" t="s">
        <v>143</v>
      </c>
      <c r="C999" s="36" t="s">
        <v>1943</v>
      </c>
      <c r="D999" s="36" t="s">
        <v>1944</v>
      </c>
      <c r="E999" s="36" t="s">
        <v>7</v>
      </c>
      <c r="F999" s="21">
        <v>514.09000000003505</v>
      </c>
      <c r="G999" s="21">
        <v>366.67000000003497</v>
      </c>
      <c r="H999" s="21">
        <v>335.250000000032</v>
      </c>
      <c r="I999" s="21">
        <v>154.73000000003199</v>
      </c>
    </row>
    <row r="1000" spans="1:9" ht="63" x14ac:dyDescent="0.25">
      <c r="A1000" s="36" t="s">
        <v>142</v>
      </c>
      <c r="B1000" s="36" t="s">
        <v>143</v>
      </c>
      <c r="C1000" s="36" t="s">
        <v>1945</v>
      </c>
      <c r="D1000" s="36" t="s">
        <v>1946</v>
      </c>
      <c r="E1000" s="36" t="s">
        <v>7</v>
      </c>
      <c r="F1000" s="21">
        <v>610.73999999995897</v>
      </c>
      <c r="G1000" s="21">
        <v>0</v>
      </c>
      <c r="H1000" s="21">
        <v>747.84999999999104</v>
      </c>
      <c r="I1000" s="21">
        <v>0</v>
      </c>
    </row>
    <row r="1001" spans="1:9" ht="63" x14ac:dyDescent="0.25">
      <c r="A1001" s="36" t="s">
        <v>142</v>
      </c>
      <c r="B1001" s="36" t="s">
        <v>143</v>
      </c>
      <c r="C1001" s="36" t="s">
        <v>1947</v>
      </c>
      <c r="D1001" s="36" t="s">
        <v>1948</v>
      </c>
      <c r="E1001" s="36" t="s">
        <v>7</v>
      </c>
      <c r="F1001" s="21">
        <v>9515.08</v>
      </c>
      <c r="G1001" s="21">
        <v>0</v>
      </c>
      <c r="H1001" s="21">
        <v>0</v>
      </c>
      <c r="I1001" s="21">
        <v>0</v>
      </c>
    </row>
    <row r="1002" spans="1:9" ht="63" x14ac:dyDescent="0.25">
      <c r="A1002" s="36" t="s">
        <v>142</v>
      </c>
      <c r="B1002" s="36" t="s">
        <v>143</v>
      </c>
      <c r="C1002" s="36" t="s">
        <v>1949</v>
      </c>
      <c r="D1002" s="36" t="s">
        <v>1950</v>
      </c>
      <c r="E1002" s="36" t="s">
        <v>7</v>
      </c>
      <c r="F1002" s="21">
        <v>0</v>
      </c>
      <c r="G1002" s="21">
        <v>0</v>
      </c>
      <c r="H1002" s="21">
        <v>618.90999999999497</v>
      </c>
      <c r="I1002" s="21">
        <v>0</v>
      </c>
    </row>
    <row r="1003" spans="1:9" ht="63" x14ac:dyDescent="0.25">
      <c r="A1003" s="36" t="s">
        <v>142</v>
      </c>
      <c r="B1003" s="36" t="s">
        <v>143</v>
      </c>
      <c r="C1003" s="36" t="s">
        <v>1951</v>
      </c>
      <c r="D1003" s="36" t="s">
        <v>1952</v>
      </c>
      <c r="E1003" s="36" t="s">
        <v>7</v>
      </c>
      <c r="F1003" s="21">
        <v>147.42000000003199</v>
      </c>
      <c r="G1003" s="21">
        <v>0</v>
      </c>
      <c r="H1003" s="21">
        <v>0</v>
      </c>
      <c r="I1003" s="21">
        <v>0</v>
      </c>
    </row>
    <row r="1004" spans="1:9" ht="63" x14ac:dyDescent="0.25">
      <c r="A1004" s="36" t="s">
        <v>142</v>
      </c>
      <c r="B1004" s="36" t="s">
        <v>143</v>
      </c>
      <c r="C1004" s="36" t="s">
        <v>1953</v>
      </c>
      <c r="D1004" s="36" t="s">
        <v>1954</v>
      </c>
      <c r="E1004" s="36" t="s">
        <v>7</v>
      </c>
      <c r="F1004" s="21">
        <v>31.589999999996401</v>
      </c>
      <c r="G1004" s="21">
        <v>0</v>
      </c>
      <c r="H1004" s="21">
        <v>0</v>
      </c>
      <c r="I1004" s="21">
        <v>0</v>
      </c>
    </row>
    <row r="1005" spans="1:9" ht="78.75" x14ac:dyDescent="0.25">
      <c r="A1005" s="36" t="s">
        <v>142</v>
      </c>
      <c r="B1005" s="36" t="s">
        <v>143</v>
      </c>
      <c r="C1005" s="36" t="s">
        <v>1955</v>
      </c>
      <c r="D1005" s="36" t="s">
        <v>1956</v>
      </c>
      <c r="E1005" s="36" t="s">
        <v>7</v>
      </c>
      <c r="F1005" s="21">
        <v>0</v>
      </c>
      <c r="G1005" s="21">
        <v>0</v>
      </c>
      <c r="H1005" s="21">
        <v>13.9000000000005</v>
      </c>
      <c r="I1005" s="21">
        <v>0</v>
      </c>
    </row>
    <row r="1006" spans="1:9" ht="31.5" x14ac:dyDescent="0.25">
      <c r="A1006" s="36" t="s">
        <v>142</v>
      </c>
      <c r="B1006" s="36" t="s">
        <v>143</v>
      </c>
      <c r="C1006" s="36" t="s">
        <v>1957</v>
      </c>
      <c r="D1006" s="36" t="s">
        <v>1958</v>
      </c>
      <c r="E1006" s="36" t="s">
        <v>7</v>
      </c>
      <c r="F1006" s="21">
        <v>0</v>
      </c>
      <c r="G1006" s="21">
        <v>0</v>
      </c>
      <c r="H1006" s="21">
        <v>130.86999999999699</v>
      </c>
      <c r="I1006" s="21">
        <v>19.699999999996599</v>
      </c>
    </row>
    <row r="1007" spans="1:9" ht="63" x14ac:dyDescent="0.25">
      <c r="A1007" s="36" t="s">
        <v>142</v>
      </c>
      <c r="B1007" s="36" t="s">
        <v>143</v>
      </c>
      <c r="C1007" s="36" t="s">
        <v>1959</v>
      </c>
      <c r="D1007" s="36" t="s">
        <v>1960</v>
      </c>
      <c r="E1007" s="36" t="s">
        <v>7</v>
      </c>
      <c r="F1007" s="21">
        <v>0</v>
      </c>
      <c r="G1007" s="21">
        <v>0</v>
      </c>
      <c r="H1007" s="21">
        <v>33.670000000001401</v>
      </c>
      <c r="I1007" s="21">
        <v>0</v>
      </c>
    </row>
    <row r="1008" spans="1:9" ht="63" x14ac:dyDescent="0.25">
      <c r="A1008" s="36" t="s">
        <v>142</v>
      </c>
      <c r="B1008" s="36" t="s">
        <v>143</v>
      </c>
      <c r="C1008" s="36" t="s">
        <v>1961</v>
      </c>
      <c r="D1008" s="36" t="s">
        <v>1962</v>
      </c>
      <c r="E1008" s="36" t="s">
        <v>7</v>
      </c>
      <c r="F1008" s="21">
        <v>400.14000000033502</v>
      </c>
      <c r="G1008" s="21">
        <v>0</v>
      </c>
      <c r="H1008" s="21">
        <v>25.7900000003347</v>
      </c>
      <c r="I1008" s="21">
        <v>0</v>
      </c>
    </row>
    <row r="1009" spans="1:9" ht="63" x14ac:dyDescent="0.25">
      <c r="A1009" s="36" t="s">
        <v>142</v>
      </c>
      <c r="B1009" s="36" t="s">
        <v>143</v>
      </c>
      <c r="C1009" s="36" t="s">
        <v>1963</v>
      </c>
      <c r="D1009" s="36" t="s">
        <v>1964</v>
      </c>
      <c r="E1009" s="36" t="s">
        <v>7</v>
      </c>
      <c r="F1009" s="21">
        <v>176.61</v>
      </c>
      <c r="G1009" s="21">
        <v>176.61</v>
      </c>
      <c r="H1009" s="21">
        <v>404.44</v>
      </c>
      <c r="I1009" s="21">
        <v>198.14</v>
      </c>
    </row>
    <row r="1010" spans="1:9" ht="47.25" x14ac:dyDescent="0.25">
      <c r="A1010" s="36" t="s">
        <v>142</v>
      </c>
      <c r="B1010" s="36" t="s">
        <v>143</v>
      </c>
      <c r="C1010" s="36" t="s">
        <v>1965</v>
      </c>
      <c r="D1010" s="36" t="s">
        <v>1966</v>
      </c>
      <c r="E1010" s="36" t="s">
        <v>7</v>
      </c>
      <c r="F1010" s="21">
        <v>0</v>
      </c>
      <c r="G1010" s="21">
        <v>0</v>
      </c>
      <c r="H1010" s="21">
        <v>159.88999999999899</v>
      </c>
      <c r="I1010" s="21">
        <v>0</v>
      </c>
    </row>
    <row r="1011" spans="1:9" ht="63" x14ac:dyDescent="0.25">
      <c r="A1011" s="36" t="s">
        <v>142</v>
      </c>
      <c r="B1011" s="36" t="s">
        <v>143</v>
      </c>
      <c r="C1011" s="36" t="s">
        <v>1967</v>
      </c>
      <c r="D1011" s="36" t="s">
        <v>1968</v>
      </c>
      <c r="E1011" s="36" t="s">
        <v>7</v>
      </c>
      <c r="F1011" s="21">
        <v>526.49999999997601</v>
      </c>
      <c r="G1011" s="21">
        <v>21.059999999975901</v>
      </c>
      <c r="H1011" s="21">
        <v>43.099999999965</v>
      </c>
      <c r="I1011" s="21">
        <v>0</v>
      </c>
    </row>
    <row r="1012" spans="1:9" ht="47.25" x14ac:dyDescent="0.25">
      <c r="A1012" s="36" t="s">
        <v>142</v>
      </c>
      <c r="B1012" s="36" t="s">
        <v>143</v>
      </c>
      <c r="C1012" s="36" t="s">
        <v>1969</v>
      </c>
      <c r="D1012" s="36" t="s">
        <v>1970</v>
      </c>
      <c r="E1012" s="36" t="s">
        <v>7</v>
      </c>
      <c r="F1012" s="21">
        <v>0</v>
      </c>
      <c r="G1012" s="21">
        <v>0</v>
      </c>
      <c r="H1012" s="21">
        <v>257.82</v>
      </c>
      <c r="I1012" s="21">
        <v>0</v>
      </c>
    </row>
    <row r="1013" spans="1:9" ht="63" x14ac:dyDescent="0.25">
      <c r="A1013" s="36" t="s">
        <v>142</v>
      </c>
      <c r="B1013" s="36" t="s">
        <v>143</v>
      </c>
      <c r="C1013" s="36" t="s">
        <v>1971</v>
      </c>
      <c r="D1013" s="36" t="s">
        <v>1972</v>
      </c>
      <c r="E1013" s="36" t="s">
        <v>7</v>
      </c>
      <c r="F1013" s="21">
        <v>0</v>
      </c>
      <c r="G1013" s="21">
        <v>0</v>
      </c>
      <c r="H1013" s="21">
        <v>4409.75</v>
      </c>
      <c r="I1013" s="21">
        <v>0</v>
      </c>
    </row>
    <row r="1014" spans="1:9" ht="31.5" x14ac:dyDescent="0.25">
      <c r="A1014" s="36" t="s">
        <v>142</v>
      </c>
      <c r="B1014" s="36" t="s">
        <v>143</v>
      </c>
      <c r="C1014" s="36" t="s">
        <v>1973</v>
      </c>
      <c r="D1014" s="36" t="s">
        <v>1974</v>
      </c>
      <c r="E1014" s="36" t="s">
        <v>7</v>
      </c>
      <c r="F1014" s="21">
        <v>0.59999999999990905</v>
      </c>
      <c r="G1014" s="21">
        <v>0</v>
      </c>
      <c r="H1014" s="21">
        <v>0</v>
      </c>
      <c r="I1014" s="21">
        <v>0</v>
      </c>
    </row>
    <row r="1015" spans="1:9" ht="63" x14ac:dyDescent="0.25">
      <c r="A1015" s="36" t="s">
        <v>142</v>
      </c>
      <c r="B1015" s="36" t="s">
        <v>143</v>
      </c>
      <c r="C1015" s="36" t="s">
        <v>1975</v>
      </c>
      <c r="D1015" s="36" t="s">
        <v>1976</v>
      </c>
      <c r="E1015" s="36" t="s">
        <v>7</v>
      </c>
      <c r="F1015" s="21">
        <v>24473.89</v>
      </c>
      <c r="G1015" s="21">
        <v>24452.83</v>
      </c>
      <c r="H1015" s="21">
        <v>24452.83</v>
      </c>
      <c r="I1015" s="21">
        <v>24427.040000000001</v>
      </c>
    </row>
    <row r="1016" spans="1:9" ht="78.75" x14ac:dyDescent="0.25">
      <c r="A1016" s="36" t="s">
        <v>142</v>
      </c>
      <c r="B1016" s="36" t="s">
        <v>143</v>
      </c>
      <c r="C1016" s="36" t="s">
        <v>1977</v>
      </c>
      <c r="D1016" s="36" t="s">
        <v>1978</v>
      </c>
      <c r="E1016" s="36" t="s">
        <v>7</v>
      </c>
      <c r="F1016" s="21">
        <v>0</v>
      </c>
      <c r="G1016" s="21">
        <v>0</v>
      </c>
      <c r="H1016" s="21">
        <v>9.9999999999909103E-3</v>
      </c>
      <c r="I1016" s="21">
        <v>0</v>
      </c>
    </row>
    <row r="1017" spans="1:9" ht="63" x14ac:dyDescent="0.25">
      <c r="A1017" s="36" t="s">
        <v>142</v>
      </c>
      <c r="B1017" s="36" t="s">
        <v>143</v>
      </c>
      <c r="C1017" s="36" t="s">
        <v>1979</v>
      </c>
      <c r="D1017" s="36" t="s">
        <v>1980</v>
      </c>
      <c r="E1017" s="36" t="s">
        <v>7</v>
      </c>
      <c r="F1017" s="21">
        <v>0</v>
      </c>
      <c r="G1017" s="21">
        <v>0</v>
      </c>
      <c r="H1017" s="21">
        <v>3404.0199999997099</v>
      </c>
      <c r="I1017" s="21">
        <v>0</v>
      </c>
    </row>
    <row r="1018" spans="1:9" ht="63" x14ac:dyDescent="0.25">
      <c r="A1018" s="36" t="s">
        <v>142</v>
      </c>
      <c r="B1018" s="36" t="s">
        <v>143</v>
      </c>
      <c r="C1018" s="36" t="s">
        <v>1981</v>
      </c>
      <c r="D1018" s="36" t="s">
        <v>1982</v>
      </c>
      <c r="E1018" s="36" t="s">
        <v>7</v>
      </c>
      <c r="F1018" s="21">
        <v>38.209999999998502</v>
      </c>
      <c r="G1018" s="21">
        <v>0</v>
      </c>
      <c r="H1018" s="21">
        <v>0</v>
      </c>
      <c r="I1018" s="21">
        <v>0</v>
      </c>
    </row>
    <row r="1019" spans="1:9" ht="63" x14ac:dyDescent="0.25">
      <c r="A1019" s="36" t="s">
        <v>142</v>
      </c>
      <c r="B1019" s="36" t="s">
        <v>143</v>
      </c>
      <c r="C1019" s="36" t="s">
        <v>1983</v>
      </c>
      <c r="D1019" s="36" t="s">
        <v>1984</v>
      </c>
      <c r="E1019" s="36" t="s">
        <v>7</v>
      </c>
      <c r="F1019" s="21">
        <v>0</v>
      </c>
      <c r="G1019" s="21">
        <v>0</v>
      </c>
      <c r="H1019" s="21">
        <v>257.87999999999801</v>
      </c>
      <c r="I1019" s="21">
        <v>128.93999999999801</v>
      </c>
    </row>
    <row r="1020" spans="1:9" ht="63" x14ac:dyDescent="0.25">
      <c r="A1020" s="36" t="s">
        <v>142</v>
      </c>
      <c r="B1020" s="36" t="s">
        <v>143</v>
      </c>
      <c r="C1020" s="36" t="s">
        <v>1985</v>
      </c>
      <c r="D1020" s="36" t="s">
        <v>1986</v>
      </c>
      <c r="E1020" s="36" t="s">
        <v>7</v>
      </c>
      <c r="F1020" s="21">
        <v>168.48999999999299</v>
      </c>
      <c r="G1020" s="21">
        <v>9.9999999929423194E-3</v>
      </c>
      <c r="H1020" s="21">
        <v>9.9999999965802999E-3</v>
      </c>
      <c r="I1020" s="21">
        <v>9.9999999965802999E-3</v>
      </c>
    </row>
    <row r="1021" spans="1:9" ht="63" x14ac:dyDescent="0.25">
      <c r="A1021" s="36" t="s">
        <v>142</v>
      </c>
      <c r="B1021" s="36" t="s">
        <v>143</v>
      </c>
      <c r="C1021" s="36" t="s">
        <v>1987</v>
      </c>
      <c r="D1021" s="36" t="s">
        <v>1988</v>
      </c>
      <c r="E1021" s="36" t="s">
        <v>7</v>
      </c>
      <c r="F1021" s="21">
        <v>0</v>
      </c>
      <c r="G1021" s="21">
        <v>0</v>
      </c>
      <c r="H1021" s="21">
        <v>3765.05</v>
      </c>
      <c r="I1021" s="21">
        <v>0</v>
      </c>
    </row>
    <row r="1022" spans="1:9" ht="63" x14ac:dyDescent="0.25">
      <c r="A1022" s="36" t="s">
        <v>142</v>
      </c>
      <c r="B1022" s="36" t="s">
        <v>143</v>
      </c>
      <c r="C1022" s="36" t="s">
        <v>1989</v>
      </c>
      <c r="D1022" s="36" t="s">
        <v>1990</v>
      </c>
      <c r="E1022" s="36" t="s">
        <v>7</v>
      </c>
      <c r="F1022" s="21">
        <v>34.549999999995897</v>
      </c>
      <c r="G1022" s="21">
        <v>0</v>
      </c>
      <c r="H1022" s="21">
        <v>41.0699999999974</v>
      </c>
      <c r="I1022" s="21">
        <v>0</v>
      </c>
    </row>
    <row r="1023" spans="1:9" ht="47.25" x14ac:dyDescent="0.25">
      <c r="A1023" s="36" t="s">
        <v>142</v>
      </c>
      <c r="B1023" s="36" t="s">
        <v>143</v>
      </c>
      <c r="C1023" s="36" t="s">
        <v>1991</v>
      </c>
      <c r="D1023" s="36" t="s">
        <v>1992</v>
      </c>
      <c r="E1023" s="36" t="s">
        <v>7</v>
      </c>
      <c r="F1023" s="21">
        <v>25441.209999999901</v>
      </c>
      <c r="G1023" s="21">
        <v>0</v>
      </c>
      <c r="H1023" s="21">
        <v>32465.0799999995</v>
      </c>
      <c r="I1023" s="21">
        <v>0</v>
      </c>
    </row>
    <row r="1024" spans="1:9" ht="63" x14ac:dyDescent="0.25">
      <c r="A1024" s="36" t="s">
        <v>142</v>
      </c>
      <c r="B1024" s="36" t="s">
        <v>143</v>
      </c>
      <c r="C1024" s="36" t="s">
        <v>1993</v>
      </c>
      <c r="D1024" s="36" t="s">
        <v>1994</v>
      </c>
      <c r="E1024" s="36" t="s">
        <v>7</v>
      </c>
      <c r="F1024" s="21">
        <v>0</v>
      </c>
      <c r="G1024" s="21">
        <v>0</v>
      </c>
      <c r="H1024" s="21">
        <v>1122.7799999997701</v>
      </c>
      <c r="I1024" s="21">
        <v>13.899999999772</v>
      </c>
    </row>
    <row r="1025" spans="1:9" ht="63" x14ac:dyDescent="0.25">
      <c r="A1025" s="36" t="s">
        <v>142</v>
      </c>
      <c r="B1025" s="36" t="s">
        <v>143</v>
      </c>
      <c r="C1025" s="36" t="s">
        <v>1995</v>
      </c>
      <c r="D1025" s="36" t="s">
        <v>1996</v>
      </c>
      <c r="E1025" s="36" t="s">
        <v>7</v>
      </c>
      <c r="F1025" s="21">
        <v>1684.7999999998999</v>
      </c>
      <c r="G1025" s="21">
        <v>0</v>
      </c>
      <c r="H1025" s="21">
        <v>722.05999999970402</v>
      </c>
      <c r="I1025" s="21">
        <v>0</v>
      </c>
    </row>
    <row r="1026" spans="1:9" ht="63" x14ac:dyDescent="0.25">
      <c r="A1026" s="36" t="s">
        <v>142</v>
      </c>
      <c r="B1026" s="36" t="s">
        <v>143</v>
      </c>
      <c r="C1026" s="36" t="s">
        <v>1997</v>
      </c>
      <c r="D1026" s="36" t="s">
        <v>1998</v>
      </c>
      <c r="E1026" s="36" t="s">
        <v>7</v>
      </c>
      <c r="F1026" s="21">
        <v>46.900000000001903</v>
      </c>
      <c r="G1026" s="21">
        <v>0</v>
      </c>
      <c r="H1026" s="21">
        <v>0</v>
      </c>
      <c r="I1026" s="21">
        <v>0</v>
      </c>
    </row>
    <row r="1027" spans="1:9" ht="47.25" x14ac:dyDescent="0.25">
      <c r="A1027" s="36" t="s">
        <v>142</v>
      </c>
      <c r="B1027" s="36" t="s">
        <v>143</v>
      </c>
      <c r="C1027" s="36" t="s">
        <v>1999</v>
      </c>
      <c r="D1027" s="36" t="s">
        <v>2000</v>
      </c>
      <c r="E1027" s="36" t="s">
        <v>7</v>
      </c>
      <c r="F1027" s="21">
        <v>10845.9</v>
      </c>
      <c r="G1027" s="21">
        <v>0</v>
      </c>
      <c r="H1027" s="21">
        <v>0</v>
      </c>
      <c r="I1027" s="21">
        <v>0</v>
      </c>
    </row>
    <row r="1028" spans="1:9" ht="63" x14ac:dyDescent="0.25">
      <c r="A1028" s="36" t="s">
        <v>142</v>
      </c>
      <c r="B1028" s="36" t="s">
        <v>143</v>
      </c>
      <c r="C1028" s="36" t="s">
        <v>2001</v>
      </c>
      <c r="D1028" s="36" t="s">
        <v>2002</v>
      </c>
      <c r="E1028" s="36" t="s">
        <v>7</v>
      </c>
      <c r="F1028" s="21">
        <v>364.10000000001799</v>
      </c>
      <c r="G1028" s="21">
        <v>0</v>
      </c>
      <c r="H1028" s="21">
        <v>0</v>
      </c>
      <c r="I1028" s="21">
        <v>0</v>
      </c>
    </row>
    <row r="1029" spans="1:9" ht="78.75" x14ac:dyDescent="0.25">
      <c r="A1029" s="36" t="s">
        <v>142</v>
      </c>
      <c r="B1029" s="36" t="s">
        <v>143</v>
      </c>
      <c r="C1029" s="36" t="s">
        <v>2003</v>
      </c>
      <c r="D1029" s="36" t="s">
        <v>2004</v>
      </c>
      <c r="E1029" s="36" t="s">
        <v>7</v>
      </c>
      <c r="F1029" s="21">
        <v>0</v>
      </c>
      <c r="G1029" s="21">
        <v>0</v>
      </c>
      <c r="H1029" s="21">
        <v>103.149999999927</v>
      </c>
      <c r="I1029" s="21">
        <v>0</v>
      </c>
    </row>
    <row r="1030" spans="1:9" ht="94.5" x14ac:dyDescent="0.25">
      <c r="A1030" s="36" t="s">
        <v>142</v>
      </c>
      <c r="B1030" s="36" t="s">
        <v>143</v>
      </c>
      <c r="C1030" s="36" t="s">
        <v>2005</v>
      </c>
      <c r="D1030" s="36" t="s">
        <v>2006</v>
      </c>
      <c r="E1030" s="36" t="s">
        <v>7</v>
      </c>
      <c r="F1030" s="21">
        <v>653.55000000000098</v>
      </c>
      <c r="G1030" s="21">
        <v>506.13000000000102</v>
      </c>
      <c r="H1030" s="21">
        <v>283.450000000003</v>
      </c>
      <c r="I1030" s="21">
        <v>0</v>
      </c>
    </row>
    <row r="1031" spans="1:9" ht="78.75" x14ac:dyDescent="0.25">
      <c r="A1031" s="36" t="s">
        <v>142</v>
      </c>
      <c r="B1031" s="36" t="s">
        <v>143</v>
      </c>
      <c r="C1031" s="36" t="s">
        <v>2007</v>
      </c>
      <c r="D1031" s="36" t="s">
        <v>2008</v>
      </c>
      <c r="E1031" s="36" t="s">
        <v>7</v>
      </c>
      <c r="F1031" s="21">
        <v>0</v>
      </c>
      <c r="G1031" s="21">
        <v>0</v>
      </c>
      <c r="H1031" s="21">
        <v>2501.4400000000201</v>
      </c>
      <c r="I1031" s="21">
        <v>1160.46000000002</v>
      </c>
    </row>
    <row r="1032" spans="1:9" ht="78.75" x14ac:dyDescent="0.25">
      <c r="A1032" s="36" t="s">
        <v>142</v>
      </c>
      <c r="B1032" s="36" t="s">
        <v>143</v>
      </c>
      <c r="C1032" s="36" t="s">
        <v>2009</v>
      </c>
      <c r="D1032" s="36" t="s">
        <v>2010</v>
      </c>
      <c r="E1032" s="36" t="s">
        <v>7</v>
      </c>
      <c r="F1032" s="21">
        <v>0</v>
      </c>
      <c r="G1032" s="21">
        <v>0</v>
      </c>
      <c r="H1032" s="21">
        <v>48.450000000000401</v>
      </c>
      <c r="I1032" s="21">
        <v>34.550000000000402</v>
      </c>
    </row>
    <row r="1033" spans="1:9" ht="94.5" x14ac:dyDescent="0.25">
      <c r="A1033" s="36" t="s">
        <v>142</v>
      </c>
      <c r="B1033" s="36" t="s">
        <v>143</v>
      </c>
      <c r="C1033" s="36" t="s">
        <v>2011</v>
      </c>
      <c r="D1033" s="36" t="s">
        <v>2012</v>
      </c>
      <c r="E1033" s="36" t="s">
        <v>7</v>
      </c>
      <c r="F1033" s="21">
        <v>0</v>
      </c>
      <c r="G1033" s="21">
        <v>0</v>
      </c>
      <c r="H1033" s="21">
        <v>25.8200000000015</v>
      </c>
      <c r="I1033" s="21">
        <v>25.8200000000015</v>
      </c>
    </row>
    <row r="1034" spans="1:9" ht="78.75" x14ac:dyDescent="0.25">
      <c r="A1034" s="36" t="s">
        <v>142</v>
      </c>
      <c r="B1034" s="36" t="s">
        <v>143</v>
      </c>
      <c r="C1034" s="36" t="s">
        <v>2013</v>
      </c>
      <c r="D1034" s="36" t="s">
        <v>2014</v>
      </c>
      <c r="E1034" s="36" t="s">
        <v>7</v>
      </c>
      <c r="F1034" s="21">
        <v>10873.63</v>
      </c>
      <c r="G1034" s="21">
        <v>10873.63</v>
      </c>
      <c r="H1034" s="21">
        <v>10873.63</v>
      </c>
      <c r="I1034" s="21">
        <v>10873.63</v>
      </c>
    </row>
    <row r="1035" spans="1:9" ht="110.25" x14ac:dyDescent="0.25">
      <c r="A1035" s="36" t="s">
        <v>142</v>
      </c>
      <c r="B1035" s="36" t="s">
        <v>143</v>
      </c>
      <c r="C1035" s="36" t="s">
        <v>2015</v>
      </c>
      <c r="D1035" s="36" t="s">
        <v>309</v>
      </c>
      <c r="E1035" s="36" t="s">
        <v>7</v>
      </c>
      <c r="F1035" s="21">
        <v>0</v>
      </c>
      <c r="G1035" s="21">
        <v>0</v>
      </c>
      <c r="H1035" s="21">
        <v>4667.6300000001002</v>
      </c>
      <c r="I1035" s="21">
        <v>0</v>
      </c>
    </row>
    <row r="1036" spans="1:9" ht="47.25" x14ac:dyDescent="0.25">
      <c r="A1036" s="36" t="s">
        <v>142</v>
      </c>
      <c r="B1036" s="36" t="s">
        <v>143</v>
      </c>
      <c r="C1036" s="36" t="s">
        <v>2016</v>
      </c>
      <c r="D1036" s="36" t="s">
        <v>2017</v>
      </c>
      <c r="E1036" s="36" t="s">
        <v>7</v>
      </c>
      <c r="F1036" s="21">
        <v>94.380000000000706</v>
      </c>
      <c r="G1036" s="21">
        <v>0</v>
      </c>
      <c r="H1036" s="21">
        <v>0</v>
      </c>
      <c r="I1036" s="21">
        <v>0</v>
      </c>
    </row>
    <row r="1037" spans="1:9" ht="63" x14ac:dyDescent="0.25">
      <c r="A1037" s="36" t="s">
        <v>142</v>
      </c>
      <c r="B1037" s="36" t="s">
        <v>143</v>
      </c>
      <c r="C1037" s="36" t="s">
        <v>2018</v>
      </c>
      <c r="D1037" s="36" t="s">
        <v>2019</v>
      </c>
      <c r="E1037" s="36" t="s">
        <v>7</v>
      </c>
      <c r="F1037" s="21">
        <v>84.24</v>
      </c>
      <c r="G1037" s="21">
        <v>21.06</v>
      </c>
      <c r="H1037" s="21">
        <v>0</v>
      </c>
      <c r="I1037" s="21">
        <v>0</v>
      </c>
    </row>
    <row r="1038" spans="1:9" ht="94.5" x14ac:dyDescent="0.25">
      <c r="A1038" s="36" t="s">
        <v>142</v>
      </c>
      <c r="B1038" s="36" t="s">
        <v>143</v>
      </c>
      <c r="C1038" s="36" t="s">
        <v>2020</v>
      </c>
      <c r="D1038" s="36" t="s">
        <v>2021</v>
      </c>
      <c r="E1038" s="36" t="s">
        <v>7</v>
      </c>
      <c r="F1038" s="21">
        <v>23.4500000000291</v>
      </c>
      <c r="G1038" s="21">
        <v>0</v>
      </c>
      <c r="H1038" s="21">
        <v>28.2400000000322</v>
      </c>
      <c r="I1038" s="21">
        <v>28.2400000000322</v>
      </c>
    </row>
    <row r="1039" spans="1:9" ht="63" x14ac:dyDescent="0.25">
      <c r="A1039" s="36" t="s">
        <v>142</v>
      </c>
      <c r="B1039" s="36" t="s">
        <v>143</v>
      </c>
      <c r="C1039" s="36" t="s">
        <v>2022</v>
      </c>
      <c r="D1039" s="36" t="s">
        <v>2023</v>
      </c>
      <c r="E1039" s="36" t="s">
        <v>7</v>
      </c>
      <c r="F1039" s="21">
        <v>113.869999999982</v>
      </c>
      <c r="G1039" s="21">
        <v>50.689999999982298</v>
      </c>
      <c r="H1039" s="21">
        <v>0</v>
      </c>
      <c r="I1039" s="21">
        <v>0</v>
      </c>
    </row>
    <row r="1040" spans="1:9" ht="94.5" x14ac:dyDescent="0.25">
      <c r="A1040" s="36" t="s">
        <v>142</v>
      </c>
      <c r="B1040" s="36" t="s">
        <v>143</v>
      </c>
      <c r="C1040" s="36" t="s">
        <v>2024</v>
      </c>
      <c r="D1040" s="36" t="s">
        <v>2025</v>
      </c>
      <c r="E1040" s="36" t="s">
        <v>7</v>
      </c>
      <c r="F1040" s="21">
        <v>42.100000000025403</v>
      </c>
      <c r="G1040" s="21">
        <v>0</v>
      </c>
      <c r="H1040" s="21">
        <v>31.480000000025399</v>
      </c>
      <c r="I1040" s="21">
        <v>0</v>
      </c>
    </row>
    <row r="1041" spans="1:9" ht="78.75" x14ac:dyDescent="0.25">
      <c r="A1041" s="36" t="s">
        <v>142</v>
      </c>
      <c r="B1041" s="36" t="s">
        <v>143</v>
      </c>
      <c r="C1041" s="36" t="s">
        <v>2026</v>
      </c>
      <c r="D1041" s="36" t="s">
        <v>2027</v>
      </c>
      <c r="E1041" s="36" t="s">
        <v>7</v>
      </c>
      <c r="F1041" s="21">
        <v>21.059999999995501</v>
      </c>
      <c r="G1041" s="21">
        <v>0</v>
      </c>
      <c r="H1041" s="21">
        <v>202.00999999999399</v>
      </c>
      <c r="I1041" s="21">
        <v>21.4899999999943</v>
      </c>
    </row>
    <row r="1042" spans="1:9" ht="78.75" x14ac:dyDescent="0.25">
      <c r="A1042" s="36" t="s">
        <v>142</v>
      </c>
      <c r="B1042" s="36" t="s">
        <v>143</v>
      </c>
      <c r="C1042" s="36" t="s">
        <v>2028</v>
      </c>
      <c r="D1042" s="36" t="s">
        <v>108</v>
      </c>
      <c r="E1042" s="36" t="s">
        <v>7</v>
      </c>
      <c r="F1042" s="21">
        <v>0</v>
      </c>
      <c r="G1042" s="21">
        <v>0</v>
      </c>
      <c r="H1042" s="21">
        <v>214.04999999999899</v>
      </c>
      <c r="I1042" s="21">
        <v>0</v>
      </c>
    </row>
    <row r="1043" spans="1:9" ht="78.75" x14ac:dyDescent="0.25">
      <c r="A1043" s="36" t="s">
        <v>142</v>
      </c>
      <c r="B1043" s="36" t="s">
        <v>143</v>
      </c>
      <c r="C1043" s="36" t="s">
        <v>2029</v>
      </c>
      <c r="D1043" s="36" t="s">
        <v>2030</v>
      </c>
      <c r="E1043" s="36" t="s">
        <v>7</v>
      </c>
      <c r="F1043" s="21">
        <v>20.9200000000037</v>
      </c>
      <c r="G1043" s="21">
        <v>0</v>
      </c>
      <c r="H1043" s="21">
        <v>0</v>
      </c>
      <c r="I1043" s="21">
        <v>0</v>
      </c>
    </row>
    <row r="1044" spans="1:9" ht="63" x14ac:dyDescent="0.25">
      <c r="A1044" s="36" t="s">
        <v>142</v>
      </c>
      <c r="B1044" s="36" t="s">
        <v>143</v>
      </c>
      <c r="C1044" s="36" t="s">
        <v>2031</v>
      </c>
      <c r="D1044" s="36" t="s">
        <v>2032</v>
      </c>
      <c r="E1044" s="36" t="s">
        <v>7</v>
      </c>
      <c r="F1044" s="21">
        <v>1347.8399999998301</v>
      </c>
      <c r="G1044" s="21">
        <v>0</v>
      </c>
      <c r="H1044" s="21">
        <v>1469.91999999985</v>
      </c>
      <c r="I1044" s="21">
        <v>0</v>
      </c>
    </row>
    <row r="1045" spans="1:9" ht="94.5" x14ac:dyDescent="0.25">
      <c r="A1045" s="36" t="s">
        <v>142</v>
      </c>
      <c r="B1045" s="36" t="s">
        <v>143</v>
      </c>
      <c r="C1045" s="36" t="s">
        <v>2033</v>
      </c>
      <c r="D1045" s="36" t="s">
        <v>2034</v>
      </c>
      <c r="E1045" s="36" t="s">
        <v>7</v>
      </c>
      <c r="F1045" s="21">
        <v>33328.42</v>
      </c>
      <c r="G1045" s="21">
        <v>33328.42</v>
      </c>
      <c r="H1045" s="21">
        <v>11809.94</v>
      </c>
      <c r="I1045" s="21">
        <v>8431.7099999999991</v>
      </c>
    </row>
    <row r="1046" spans="1:9" ht="47.25" x14ac:dyDescent="0.25">
      <c r="A1046" s="36" t="s">
        <v>142</v>
      </c>
      <c r="B1046" s="36" t="s">
        <v>143</v>
      </c>
      <c r="C1046" s="36" t="s">
        <v>2035</v>
      </c>
      <c r="D1046" s="36" t="s">
        <v>2036</v>
      </c>
      <c r="E1046" s="36" t="s">
        <v>7</v>
      </c>
      <c r="F1046" s="21">
        <v>0</v>
      </c>
      <c r="G1046" s="21">
        <v>0</v>
      </c>
      <c r="H1046" s="21">
        <v>3326.6499999996499</v>
      </c>
      <c r="I1046" s="21">
        <v>0</v>
      </c>
    </row>
    <row r="1047" spans="1:9" ht="63" x14ac:dyDescent="0.25">
      <c r="A1047" s="36" t="s">
        <v>142</v>
      </c>
      <c r="B1047" s="36" t="s">
        <v>143</v>
      </c>
      <c r="C1047" s="36" t="s">
        <v>2037</v>
      </c>
      <c r="D1047" s="36" t="s">
        <v>2038</v>
      </c>
      <c r="E1047" s="36" t="s">
        <v>7</v>
      </c>
      <c r="F1047" s="21">
        <v>21541.129999996101</v>
      </c>
      <c r="G1047" s="21">
        <v>0</v>
      </c>
      <c r="H1047" s="21">
        <v>11378.909999993401</v>
      </c>
      <c r="I1047" s="21">
        <v>0</v>
      </c>
    </row>
    <row r="1048" spans="1:9" ht="47.25" x14ac:dyDescent="0.25">
      <c r="A1048" s="36" t="s">
        <v>142</v>
      </c>
      <c r="B1048" s="36" t="s">
        <v>143</v>
      </c>
      <c r="C1048" s="36" t="s">
        <v>2039</v>
      </c>
      <c r="D1048" s="36" t="s">
        <v>2040</v>
      </c>
      <c r="E1048" s="36" t="s">
        <v>7</v>
      </c>
      <c r="F1048" s="21">
        <v>21.059999999992701</v>
      </c>
      <c r="G1048" s="21">
        <v>0</v>
      </c>
      <c r="H1048" s="21">
        <v>77.369999999992601</v>
      </c>
      <c r="I1048" s="21">
        <v>51.579999999992602</v>
      </c>
    </row>
    <row r="1049" spans="1:9" ht="63" x14ac:dyDescent="0.25">
      <c r="A1049" s="36" t="s">
        <v>142</v>
      </c>
      <c r="B1049" s="36" t="s">
        <v>143</v>
      </c>
      <c r="C1049" s="36" t="s">
        <v>2041</v>
      </c>
      <c r="D1049" s="36" t="s">
        <v>2042</v>
      </c>
      <c r="E1049" s="36" t="s">
        <v>7</v>
      </c>
      <c r="F1049" s="21">
        <v>273.77999999999997</v>
      </c>
      <c r="G1049" s="21">
        <v>0</v>
      </c>
      <c r="H1049" s="21">
        <v>0</v>
      </c>
      <c r="I1049" s="21">
        <v>0</v>
      </c>
    </row>
    <row r="1050" spans="1:9" ht="78.75" x14ac:dyDescent="0.25">
      <c r="A1050" s="36" t="s">
        <v>142</v>
      </c>
      <c r="B1050" s="36" t="s">
        <v>143</v>
      </c>
      <c r="C1050" s="36" t="s">
        <v>2043</v>
      </c>
      <c r="D1050" s="36" t="s">
        <v>2044</v>
      </c>
      <c r="E1050" s="36" t="s">
        <v>7</v>
      </c>
      <c r="F1050" s="21">
        <v>0</v>
      </c>
      <c r="G1050" s="21">
        <v>0</v>
      </c>
      <c r="H1050" s="21">
        <v>1366.76</v>
      </c>
      <c r="I1050" s="21">
        <v>0</v>
      </c>
    </row>
    <row r="1051" spans="1:9" ht="78.75" x14ac:dyDescent="0.25">
      <c r="A1051" s="36" t="s">
        <v>142</v>
      </c>
      <c r="B1051" s="36" t="s">
        <v>143</v>
      </c>
      <c r="C1051" s="36" t="s">
        <v>2045</v>
      </c>
      <c r="D1051" s="36" t="s">
        <v>2046</v>
      </c>
      <c r="E1051" s="36" t="s">
        <v>7</v>
      </c>
      <c r="F1051" s="21">
        <v>65.919999999983801</v>
      </c>
      <c r="G1051" s="21">
        <v>0</v>
      </c>
      <c r="H1051" s="21">
        <v>0</v>
      </c>
      <c r="I1051" s="21">
        <v>0</v>
      </c>
    </row>
    <row r="1052" spans="1:9" ht="78.75" x14ac:dyDescent="0.25">
      <c r="A1052" s="36" t="s">
        <v>142</v>
      </c>
      <c r="B1052" s="36" t="s">
        <v>143</v>
      </c>
      <c r="C1052" s="36" t="s">
        <v>2047</v>
      </c>
      <c r="D1052" s="36" t="s">
        <v>2048</v>
      </c>
      <c r="E1052" s="36" t="s">
        <v>7</v>
      </c>
      <c r="F1052" s="21">
        <v>126.360000000361</v>
      </c>
      <c r="G1052" s="21">
        <v>0</v>
      </c>
      <c r="H1052" s="21">
        <v>1160.46000000034</v>
      </c>
      <c r="I1052" s="21">
        <v>0</v>
      </c>
    </row>
    <row r="1053" spans="1:9" ht="63" x14ac:dyDescent="0.25">
      <c r="A1053" s="36" t="s">
        <v>142</v>
      </c>
      <c r="B1053" s="36" t="s">
        <v>143</v>
      </c>
      <c r="C1053" s="36" t="s">
        <v>2049</v>
      </c>
      <c r="D1053" s="36" t="s">
        <v>2050</v>
      </c>
      <c r="E1053" s="36" t="s">
        <v>7</v>
      </c>
      <c r="F1053" s="21">
        <v>0</v>
      </c>
      <c r="G1053" s="21">
        <v>0</v>
      </c>
      <c r="H1053" s="21">
        <v>4.2999999999974996</v>
      </c>
      <c r="I1053" s="21">
        <v>0</v>
      </c>
    </row>
    <row r="1054" spans="1:9" ht="63" x14ac:dyDescent="0.25">
      <c r="A1054" s="36" t="s">
        <v>142</v>
      </c>
      <c r="B1054" s="36" t="s">
        <v>143</v>
      </c>
      <c r="C1054" s="36" t="s">
        <v>2051</v>
      </c>
      <c r="D1054" s="36" t="s">
        <v>2052</v>
      </c>
      <c r="E1054" s="36" t="s">
        <v>7</v>
      </c>
      <c r="F1054" s="21">
        <v>105.069999999998</v>
      </c>
      <c r="G1054" s="21">
        <v>84.009999999998399</v>
      </c>
      <c r="H1054" s="21">
        <v>103.149999999998</v>
      </c>
      <c r="I1054" s="21">
        <v>0</v>
      </c>
    </row>
    <row r="1055" spans="1:9" ht="63" x14ac:dyDescent="0.25">
      <c r="A1055" s="36" t="s">
        <v>142</v>
      </c>
      <c r="B1055" s="36" t="s">
        <v>143</v>
      </c>
      <c r="C1055" s="36" t="s">
        <v>2053</v>
      </c>
      <c r="D1055" s="36" t="s">
        <v>2054</v>
      </c>
      <c r="E1055" s="36" t="s">
        <v>7</v>
      </c>
      <c r="F1055" s="21">
        <v>0</v>
      </c>
      <c r="G1055" s="21">
        <v>0</v>
      </c>
      <c r="H1055" s="21">
        <v>1908.31</v>
      </c>
      <c r="I1055" s="21">
        <v>0</v>
      </c>
    </row>
    <row r="1056" spans="1:9" ht="63" x14ac:dyDescent="0.25">
      <c r="A1056" s="36" t="s">
        <v>142</v>
      </c>
      <c r="B1056" s="36" t="s">
        <v>143</v>
      </c>
      <c r="C1056" s="36" t="s">
        <v>2055</v>
      </c>
      <c r="D1056" s="36" t="s">
        <v>2056</v>
      </c>
      <c r="E1056" s="36" t="s">
        <v>7</v>
      </c>
      <c r="F1056" s="21">
        <v>12467.520000000601</v>
      </c>
      <c r="G1056" s="21">
        <v>0</v>
      </c>
      <c r="H1056" s="21">
        <v>0</v>
      </c>
      <c r="I1056" s="21">
        <v>0</v>
      </c>
    </row>
    <row r="1057" spans="1:9" ht="63" x14ac:dyDescent="0.25">
      <c r="A1057" s="36" t="s">
        <v>142</v>
      </c>
      <c r="B1057" s="36" t="s">
        <v>143</v>
      </c>
      <c r="C1057" s="36" t="s">
        <v>2057</v>
      </c>
      <c r="D1057" s="36" t="s">
        <v>2058</v>
      </c>
      <c r="E1057" s="36" t="s">
        <v>7</v>
      </c>
      <c r="F1057" s="21">
        <v>0</v>
      </c>
      <c r="G1057" s="21">
        <v>0</v>
      </c>
      <c r="H1057" s="21">
        <v>2810.89</v>
      </c>
      <c r="I1057" s="21">
        <v>0</v>
      </c>
    </row>
    <row r="1058" spans="1:9" ht="63" x14ac:dyDescent="0.25">
      <c r="A1058" s="36" t="s">
        <v>142</v>
      </c>
      <c r="B1058" s="36" t="s">
        <v>143</v>
      </c>
      <c r="C1058" s="36" t="s">
        <v>2059</v>
      </c>
      <c r="D1058" s="36" t="s">
        <v>2060</v>
      </c>
      <c r="E1058" s="36" t="s">
        <v>7</v>
      </c>
      <c r="F1058" s="21">
        <v>0</v>
      </c>
      <c r="G1058" s="21">
        <v>0</v>
      </c>
      <c r="H1058" s="21">
        <v>2011.4599999997399</v>
      </c>
      <c r="I1058" s="21">
        <v>0</v>
      </c>
    </row>
    <row r="1059" spans="1:9" ht="63" x14ac:dyDescent="0.25">
      <c r="A1059" s="36" t="s">
        <v>142</v>
      </c>
      <c r="B1059" s="36" t="s">
        <v>143</v>
      </c>
      <c r="C1059" s="36" t="s">
        <v>2061</v>
      </c>
      <c r="D1059" s="36" t="s">
        <v>2062</v>
      </c>
      <c r="E1059" s="36" t="s">
        <v>7</v>
      </c>
      <c r="F1059" s="21">
        <v>332.83999999999702</v>
      </c>
      <c r="G1059" s="21">
        <v>0</v>
      </c>
      <c r="H1059" s="21">
        <v>0</v>
      </c>
      <c r="I1059" s="21">
        <v>0</v>
      </c>
    </row>
    <row r="1060" spans="1:9" ht="31.5" x14ac:dyDescent="0.25">
      <c r="A1060" s="36" t="s">
        <v>142</v>
      </c>
      <c r="B1060" s="36" t="s">
        <v>143</v>
      </c>
      <c r="C1060" s="36" t="s">
        <v>2063</v>
      </c>
      <c r="D1060" s="36" t="s">
        <v>2064</v>
      </c>
      <c r="E1060" s="36" t="s">
        <v>7</v>
      </c>
      <c r="F1060" s="21">
        <v>0</v>
      </c>
      <c r="G1060" s="21">
        <v>0</v>
      </c>
      <c r="H1060" s="21">
        <v>30.629999999999502</v>
      </c>
      <c r="I1060" s="21">
        <v>30.629999999999502</v>
      </c>
    </row>
    <row r="1061" spans="1:9" ht="63" x14ac:dyDescent="0.25">
      <c r="A1061" s="36" t="s">
        <v>142</v>
      </c>
      <c r="B1061" s="36" t="s">
        <v>143</v>
      </c>
      <c r="C1061" s="36" t="s">
        <v>2065</v>
      </c>
      <c r="D1061" s="36" t="s">
        <v>2066</v>
      </c>
      <c r="E1061" s="36" t="s">
        <v>7</v>
      </c>
      <c r="F1061" s="21">
        <v>0</v>
      </c>
      <c r="G1061" s="21">
        <v>0</v>
      </c>
      <c r="H1061" s="21">
        <v>0.39999999999505997</v>
      </c>
      <c r="I1061" s="21">
        <v>0</v>
      </c>
    </row>
    <row r="1062" spans="1:9" ht="63" x14ac:dyDescent="0.25">
      <c r="A1062" s="36" t="s">
        <v>142</v>
      </c>
      <c r="B1062" s="36" t="s">
        <v>143</v>
      </c>
      <c r="C1062" s="36" t="s">
        <v>2067</v>
      </c>
      <c r="D1062" s="36" t="s">
        <v>2068</v>
      </c>
      <c r="E1062" s="36" t="s">
        <v>7</v>
      </c>
      <c r="F1062" s="21">
        <v>421.07000000001699</v>
      </c>
      <c r="G1062" s="21">
        <v>0</v>
      </c>
      <c r="H1062" s="21">
        <v>0</v>
      </c>
      <c r="I1062" s="21">
        <v>0</v>
      </c>
    </row>
    <row r="1063" spans="1:9" ht="63" x14ac:dyDescent="0.25">
      <c r="A1063" s="36" t="s">
        <v>142</v>
      </c>
      <c r="B1063" s="36" t="s">
        <v>143</v>
      </c>
      <c r="C1063" s="36" t="s">
        <v>2069</v>
      </c>
      <c r="D1063" s="36" t="s">
        <v>2070</v>
      </c>
      <c r="E1063" s="36" t="s">
        <v>7</v>
      </c>
      <c r="F1063" s="21">
        <v>0</v>
      </c>
      <c r="G1063" s="21">
        <v>0</v>
      </c>
      <c r="H1063" s="21">
        <v>100.659999999996</v>
      </c>
      <c r="I1063" s="21">
        <v>0</v>
      </c>
    </row>
    <row r="1064" spans="1:9" ht="63" x14ac:dyDescent="0.25">
      <c r="A1064" s="36" t="s">
        <v>142</v>
      </c>
      <c r="B1064" s="36" t="s">
        <v>143</v>
      </c>
      <c r="C1064" s="36" t="s">
        <v>2071</v>
      </c>
      <c r="D1064" s="36" t="s">
        <v>2072</v>
      </c>
      <c r="E1064" s="36" t="s">
        <v>7</v>
      </c>
      <c r="F1064" s="21">
        <v>431.14</v>
      </c>
      <c r="G1064" s="21">
        <v>0</v>
      </c>
      <c r="H1064" s="21">
        <v>0</v>
      </c>
      <c r="I1064" s="21">
        <v>0</v>
      </c>
    </row>
    <row r="1065" spans="1:9" ht="63" x14ac:dyDescent="0.25">
      <c r="A1065" s="36" t="s">
        <v>142</v>
      </c>
      <c r="B1065" s="36" t="s">
        <v>143</v>
      </c>
      <c r="C1065" s="36" t="s">
        <v>2073</v>
      </c>
      <c r="D1065" s="36" t="s">
        <v>2074</v>
      </c>
      <c r="E1065" s="36" t="s">
        <v>7</v>
      </c>
      <c r="F1065" s="21">
        <v>20.720000000001999</v>
      </c>
      <c r="G1065" s="21">
        <v>0</v>
      </c>
      <c r="H1065" s="21">
        <v>0</v>
      </c>
      <c r="I1065" s="21">
        <v>0</v>
      </c>
    </row>
    <row r="1066" spans="1:9" ht="78.75" x14ac:dyDescent="0.25">
      <c r="A1066" s="36" t="s">
        <v>142</v>
      </c>
      <c r="B1066" s="36" t="s">
        <v>143</v>
      </c>
      <c r="C1066" s="36" t="s">
        <v>2075</v>
      </c>
      <c r="D1066" s="36" t="s">
        <v>2076</v>
      </c>
      <c r="E1066" s="36" t="s">
        <v>7</v>
      </c>
      <c r="F1066" s="21">
        <v>2684.2300000000901</v>
      </c>
      <c r="G1066" s="21">
        <v>2684.2300000000901</v>
      </c>
      <c r="H1066" s="21">
        <v>2684.2300000000901</v>
      </c>
      <c r="I1066" s="21">
        <v>2684.2300000000901</v>
      </c>
    </row>
    <row r="1067" spans="1:9" ht="47.25" x14ac:dyDescent="0.25">
      <c r="A1067" s="36" t="s">
        <v>142</v>
      </c>
      <c r="B1067" s="36" t="s">
        <v>143</v>
      </c>
      <c r="C1067" s="36" t="s">
        <v>2077</v>
      </c>
      <c r="D1067" s="36" t="s">
        <v>2078</v>
      </c>
      <c r="E1067" s="36" t="s">
        <v>7</v>
      </c>
      <c r="F1067" s="21">
        <v>0</v>
      </c>
      <c r="G1067" s="21">
        <v>0</v>
      </c>
      <c r="H1067" s="21">
        <v>8620.5000000009295</v>
      </c>
      <c r="I1067" s="21">
        <v>0</v>
      </c>
    </row>
    <row r="1068" spans="1:9" ht="47.25" x14ac:dyDescent="0.25">
      <c r="A1068" s="36" t="s">
        <v>142</v>
      </c>
      <c r="B1068" s="36" t="s">
        <v>143</v>
      </c>
      <c r="C1068" s="36" t="s">
        <v>2079</v>
      </c>
      <c r="D1068" s="36" t="s">
        <v>2080</v>
      </c>
      <c r="E1068" s="36" t="s">
        <v>7</v>
      </c>
      <c r="F1068" s="21">
        <v>641.34999999996205</v>
      </c>
      <c r="G1068" s="21">
        <v>0</v>
      </c>
      <c r="H1068" s="21">
        <v>619.209999999964</v>
      </c>
      <c r="I1068" s="21">
        <v>335.53999999996398</v>
      </c>
    </row>
    <row r="1069" spans="1:9" ht="47.25" x14ac:dyDescent="0.25">
      <c r="A1069" s="36" t="s">
        <v>142</v>
      </c>
      <c r="B1069" s="36" t="s">
        <v>143</v>
      </c>
      <c r="C1069" s="36" t="s">
        <v>2081</v>
      </c>
      <c r="D1069" s="36" t="s">
        <v>2082</v>
      </c>
      <c r="E1069" s="36" t="s">
        <v>7</v>
      </c>
      <c r="F1069" s="21">
        <v>104.83999999999401</v>
      </c>
      <c r="G1069" s="21">
        <v>0</v>
      </c>
      <c r="H1069" s="21">
        <v>0</v>
      </c>
      <c r="I1069" s="21">
        <v>0</v>
      </c>
    </row>
    <row r="1070" spans="1:9" ht="63" x14ac:dyDescent="0.25">
      <c r="A1070" s="36" t="s">
        <v>142</v>
      </c>
      <c r="B1070" s="36" t="s">
        <v>143</v>
      </c>
      <c r="C1070" s="36" t="s">
        <v>2083</v>
      </c>
      <c r="D1070" s="36" t="s">
        <v>2084</v>
      </c>
      <c r="E1070" s="36" t="s">
        <v>7</v>
      </c>
      <c r="F1070" s="21">
        <v>484.38000000000102</v>
      </c>
      <c r="G1070" s="21">
        <v>273.780000000001</v>
      </c>
      <c r="H1070" s="21">
        <v>810.18000000000598</v>
      </c>
      <c r="I1070" s="21">
        <v>526.51000000000602</v>
      </c>
    </row>
    <row r="1071" spans="1:9" ht="63" x14ac:dyDescent="0.25">
      <c r="A1071" s="36" t="s">
        <v>142</v>
      </c>
      <c r="B1071" s="36" t="s">
        <v>143</v>
      </c>
      <c r="C1071" s="36" t="s">
        <v>2085</v>
      </c>
      <c r="D1071" s="36" t="s">
        <v>2086</v>
      </c>
      <c r="E1071" s="36" t="s">
        <v>7</v>
      </c>
      <c r="F1071" s="21">
        <v>21.059999999999899</v>
      </c>
      <c r="G1071" s="21">
        <v>0</v>
      </c>
      <c r="H1071" s="21">
        <v>0</v>
      </c>
      <c r="I1071" s="21">
        <v>0</v>
      </c>
    </row>
    <row r="1072" spans="1:9" ht="63" x14ac:dyDescent="0.25">
      <c r="A1072" s="36" t="s">
        <v>142</v>
      </c>
      <c r="B1072" s="36" t="s">
        <v>143</v>
      </c>
      <c r="C1072" s="36" t="s">
        <v>2087</v>
      </c>
      <c r="D1072" s="36" t="s">
        <v>2088</v>
      </c>
      <c r="E1072" s="36" t="s">
        <v>7</v>
      </c>
      <c r="F1072" s="21">
        <v>0</v>
      </c>
      <c r="G1072" s="21">
        <v>0</v>
      </c>
      <c r="H1072" s="21">
        <v>103.15000000001601</v>
      </c>
      <c r="I1072" s="21">
        <v>0</v>
      </c>
    </row>
    <row r="1073" spans="1:9" ht="63" x14ac:dyDescent="0.25">
      <c r="A1073" s="36" t="s">
        <v>142</v>
      </c>
      <c r="B1073" s="36" t="s">
        <v>143</v>
      </c>
      <c r="C1073" s="36" t="s">
        <v>2089</v>
      </c>
      <c r="D1073" s="36" t="s">
        <v>2090</v>
      </c>
      <c r="E1073" s="36" t="s">
        <v>7</v>
      </c>
      <c r="F1073" s="21">
        <v>84.239999999998503</v>
      </c>
      <c r="G1073" s="21">
        <v>0</v>
      </c>
      <c r="H1073" s="21">
        <v>103.149999999996</v>
      </c>
      <c r="I1073" s="21">
        <v>0</v>
      </c>
    </row>
    <row r="1074" spans="1:9" ht="63" x14ac:dyDescent="0.25">
      <c r="A1074" s="36" t="s">
        <v>142</v>
      </c>
      <c r="B1074" s="36" t="s">
        <v>143</v>
      </c>
      <c r="C1074" s="36" t="s">
        <v>2091</v>
      </c>
      <c r="D1074" s="36" t="s">
        <v>2092</v>
      </c>
      <c r="E1074" s="36" t="s">
        <v>7</v>
      </c>
      <c r="F1074" s="21">
        <v>1558.44</v>
      </c>
      <c r="G1074" s="21">
        <v>0</v>
      </c>
      <c r="H1074" s="21">
        <v>0</v>
      </c>
      <c r="I1074" s="21">
        <v>0</v>
      </c>
    </row>
    <row r="1075" spans="1:9" ht="78.75" x14ac:dyDescent="0.25">
      <c r="A1075" s="36" t="s">
        <v>142</v>
      </c>
      <c r="B1075" s="36" t="s">
        <v>143</v>
      </c>
      <c r="C1075" s="36" t="s">
        <v>2093</v>
      </c>
      <c r="D1075" s="36" t="s">
        <v>2094</v>
      </c>
      <c r="E1075" s="36" t="s">
        <v>7</v>
      </c>
      <c r="F1075" s="21">
        <v>336.96000000001902</v>
      </c>
      <c r="G1075" s="21">
        <v>0</v>
      </c>
      <c r="H1075" s="21">
        <v>0</v>
      </c>
      <c r="I1075" s="21">
        <v>0</v>
      </c>
    </row>
    <row r="1076" spans="1:9" ht="31.5" x14ac:dyDescent="0.25">
      <c r="A1076" s="36" t="s">
        <v>142</v>
      </c>
      <c r="B1076" s="36" t="s">
        <v>143</v>
      </c>
      <c r="C1076" s="36" t="s">
        <v>2095</v>
      </c>
      <c r="D1076" s="36" t="s">
        <v>220</v>
      </c>
      <c r="E1076" s="36" t="s">
        <v>7</v>
      </c>
      <c r="F1076" s="21">
        <v>365.08000000000902</v>
      </c>
      <c r="G1076" s="21">
        <v>0</v>
      </c>
      <c r="H1076" s="21">
        <v>335.24999999999301</v>
      </c>
      <c r="I1076" s="21">
        <v>9.9999999929991593E-3</v>
      </c>
    </row>
    <row r="1077" spans="1:9" ht="31.5" x14ac:dyDescent="0.25">
      <c r="A1077" s="36" t="s">
        <v>142</v>
      </c>
      <c r="B1077" s="36" t="s">
        <v>143</v>
      </c>
      <c r="C1077" s="36" t="s">
        <v>2096</v>
      </c>
      <c r="D1077" s="36" t="s">
        <v>2097</v>
      </c>
      <c r="E1077" s="36" t="s">
        <v>7</v>
      </c>
      <c r="F1077" s="21">
        <v>70.340000000028496</v>
      </c>
      <c r="G1077" s="21">
        <v>0</v>
      </c>
      <c r="H1077" s="21">
        <v>69.480000000025896</v>
      </c>
      <c r="I1077" s="21">
        <v>0</v>
      </c>
    </row>
    <row r="1078" spans="1:9" ht="63" x14ac:dyDescent="0.25">
      <c r="A1078" s="36" t="s">
        <v>142</v>
      </c>
      <c r="B1078" s="36" t="s">
        <v>143</v>
      </c>
      <c r="C1078" s="36" t="s">
        <v>2098</v>
      </c>
      <c r="D1078" s="36" t="s">
        <v>2099</v>
      </c>
      <c r="E1078" s="36" t="s">
        <v>7</v>
      </c>
      <c r="F1078" s="21">
        <v>970.57999999987101</v>
      </c>
      <c r="G1078" s="21">
        <v>970.57999999987101</v>
      </c>
      <c r="H1078" s="21">
        <v>0</v>
      </c>
      <c r="I1078" s="21">
        <v>0</v>
      </c>
    </row>
    <row r="1079" spans="1:9" ht="31.5" x14ac:dyDescent="0.25">
      <c r="A1079" s="36" t="s">
        <v>142</v>
      </c>
      <c r="B1079" s="36" t="s">
        <v>143</v>
      </c>
      <c r="C1079" s="36" t="s">
        <v>2100</v>
      </c>
      <c r="D1079" s="36" t="s">
        <v>2101</v>
      </c>
      <c r="E1079" s="36" t="s">
        <v>7</v>
      </c>
      <c r="F1079" s="21">
        <v>484.37999999997999</v>
      </c>
      <c r="G1079" s="21">
        <v>0</v>
      </c>
      <c r="H1079" s="21">
        <v>77.359999999967002</v>
      </c>
      <c r="I1079" s="21">
        <v>0</v>
      </c>
    </row>
    <row r="1080" spans="1:9" ht="31.5" x14ac:dyDescent="0.25">
      <c r="A1080" s="36" t="s">
        <v>142</v>
      </c>
      <c r="B1080" s="36" t="s">
        <v>143</v>
      </c>
      <c r="C1080" s="36" t="s">
        <v>2102</v>
      </c>
      <c r="D1080" s="36" t="s">
        <v>2103</v>
      </c>
      <c r="E1080" s="36" t="s">
        <v>7</v>
      </c>
      <c r="F1080" s="21">
        <v>0</v>
      </c>
      <c r="G1080" s="21">
        <v>0</v>
      </c>
      <c r="H1080" s="21">
        <v>412.61000000004401</v>
      </c>
      <c r="I1080" s="21">
        <v>0</v>
      </c>
    </row>
    <row r="1081" spans="1:9" ht="31.5" x14ac:dyDescent="0.25">
      <c r="A1081" s="36" t="s">
        <v>142</v>
      </c>
      <c r="B1081" s="36" t="s">
        <v>143</v>
      </c>
      <c r="C1081" s="36" t="s">
        <v>2104</v>
      </c>
      <c r="D1081" s="36" t="s">
        <v>2105</v>
      </c>
      <c r="E1081" s="36" t="s">
        <v>7</v>
      </c>
      <c r="F1081" s="21">
        <v>0</v>
      </c>
      <c r="G1081" s="21">
        <v>0</v>
      </c>
      <c r="H1081" s="21">
        <v>0.100000000642467</v>
      </c>
      <c r="I1081" s="21">
        <v>0</v>
      </c>
    </row>
    <row r="1082" spans="1:9" ht="63" x14ac:dyDescent="0.25">
      <c r="A1082" s="36" t="s">
        <v>142</v>
      </c>
      <c r="B1082" s="36" t="s">
        <v>143</v>
      </c>
      <c r="C1082" s="36" t="s">
        <v>2106</v>
      </c>
      <c r="D1082" s="36" t="s">
        <v>2107</v>
      </c>
      <c r="E1082" s="36" t="s">
        <v>7</v>
      </c>
      <c r="F1082" s="21">
        <v>0</v>
      </c>
      <c r="G1082" s="21">
        <v>0</v>
      </c>
      <c r="H1082" s="21">
        <v>1289.3999999999901</v>
      </c>
      <c r="I1082" s="21">
        <v>0</v>
      </c>
    </row>
    <row r="1083" spans="1:9" ht="47.25" x14ac:dyDescent="0.25">
      <c r="A1083" s="36" t="s">
        <v>142</v>
      </c>
      <c r="B1083" s="36" t="s">
        <v>143</v>
      </c>
      <c r="C1083" s="36" t="s">
        <v>2108</v>
      </c>
      <c r="D1083" s="36" t="s">
        <v>2109</v>
      </c>
      <c r="E1083" s="36" t="s">
        <v>7</v>
      </c>
      <c r="F1083" s="21">
        <v>105.29999999973499</v>
      </c>
      <c r="G1083" s="21">
        <v>0</v>
      </c>
      <c r="H1083" s="21">
        <v>77.359999999620399</v>
      </c>
      <c r="I1083" s="21">
        <v>0</v>
      </c>
    </row>
    <row r="1084" spans="1:9" ht="63" x14ac:dyDescent="0.25">
      <c r="A1084" s="36" t="s">
        <v>142</v>
      </c>
      <c r="B1084" s="36" t="s">
        <v>143</v>
      </c>
      <c r="C1084" s="36" t="s">
        <v>2110</v>
      </c>
      <c r="D1084" s="36" t="s">
        <v>2111</v>
      </c>
      <c r="E1084" s="36" t="s">
        <v>7</v>
      </c>
      <c r="F1084" s="21">
        <v>332.70000000004302</v>
      </c>
      <c r="G1084" s="21">
        <v>0</v>
      </c>
      <c r="H1084" s="21">
        <v>2707.7400000000198</v>
      </c>
      <c r="I1084" s="21">
        <v>0</v>
      </c>
    </row>
    <row r="1085" spans="1:9" ht="31.5" x14ac:dyDescent="0.25">
      <c r="A1085" s="36" t="s">
        <v>142</v>
      </c>
      <c r="B1085" s="36" t="s">
        <v>143</v>
      </c>
      <c r="C1085" s="36" t="s">
        <v>2112</v>
      </c>
      <c r="D1085" s="36" t="s">
        <v>2113</v>
      </c>
      <c r="E1085" s="36" t="s">
        <v>7</v>
      </c>
      <c r="F1085" s="21">
        <v>147.42000000007801</v>
      </c>
      <c r="G1085" s="21">
        <v>0</v>
      </c>
      <c r="H1085" s="21">
        <v>128.94000000007799</v>
      </c>
      <c r="I1085" s="21">
        <v>0</v>
      </c>
    </row>
    <row r="1086" spans="1:9" ht="47.25" x14ac:dyDescent="0.25">
      <c r="A1086" s="36" t="s">
        <v>142</v>
      </c>
      <c r="B1086" s="36" t="s">
        <v>143</v>
      </c>
      <c r="C1086" s="36" t="s">
        <v>2114</v>
      </c>
      <c r="D1086" s="36" t="s">
        <v>2115</v>
      </c>
      <c r="E1086" s="36" t="s">
        <v>7</v>
      </c>
      <c r="F1086" s="21">
        <v>0</v>
      </c>
      <c r="G1086" s="21">
        <v>0</v>
      </c>
      <c r="H1086" s="21">
        <v>198.28999999998101</v>
      </c>
      <c r="I1086" s="21">
        <v>0</v>
      </c>
    </row>
    <row r="1087" spans="1:9" ht="31.5" x14ac:dyDescent="0.25">
      <c r="A1087" s="36" t="s">
        <v>142</v>
      </c>
      <c r="B1087" s="36" t="s">
        <v>143</v>
      </c>
      <c r="C1087" s="36" t="s">
        <v>2116</v>
      </c>
      <c r="D1087" s="36" t="s">
        <v>2117</v>
      </c>
      <c r="E1087" s="36" t="s">
        <v>7</v>
      </c>
      <c r="F1087" s="21">
        <v>1200.4200000000101</v>
      </c>
      <c r="G1087" s="21">
        <v>0</v>
      </c>
      <c r="H1087" s="21">
        <v>3288.6900000000101</v>
      </c>
      <c r="I1087" s="21">
        <v>2747.1400000000099</v>
      </c>
    </row>
    <row r="1088" spans="1:9" ht="31.5" x14ac:dyDescent="0.25">
      <c r="A1088" s="36" t="s">
        <v>142</v>
      </c>
      <c r="B1088" s="36" t="s">
        <v>143</v>
      </c>
      <c r="C1088" s="36" t="s">
        <v>2118</v>
      </c>
      <c r="D1088" s="36" t="s">
        <v>2119</v>
      </c>
      <c r="E1088" s="36" t="s">
        <v>7</v>
      </c>
      <c r="F1088" s="21">
        <v>93.789999999996397</v>
      </c>
      <c r="G1088" s="21">
        <v>0</v>
      </c>
      <c r="H1088" s="21">
        <v>159.769999999997</v>
      </c>
      <c r="I1088" s="21">
        <v>0</v>
      </c>
    </row>
    <row r="1089" spans="1:9" ht="31.5" x14ac:dyDescent="0.25">
      <c r="A1089" s="36" t="s">
        <v>142</v>
      </c>
      <c r="B1089" s="36" t="s">
        <v>143</v>
      </c>
      <c r="C1089" s="36" t="s">
        <v>2120</v>
      </c>
      <c r="D1089" s="36" t="s">
        <v>2121</v>
      </c>
      <c r="E1089" s="36" t="s">
        <v>7</v>
      </c>
      <c r="F1089" s="21">
        <v>5265.00000000008</v>
      </c>
      <c r="G1089" s="21">
        <v>0</v>
      </c>
      <c r="H1089" s="21">
        <v>4100.29000000015</v>
      </c>
      <c r="I1089" s="21">
        <v>0</v>
      </c>
    </row>
    <row r="1090" spans="1:9" ht="31.5" x14ac:dyDescent="0.25">
      <c r="A1090" s="36" t="s">
        <v>142</v>
      </c>
      <c r="B1090" s="36" t="s">
        <v>143</v>
      </c>
      <c r="C1090" s="36" t="s">
        <v>2122</v>
      </c>
      <c r="D1090" s="36" t="s">
        <v>2123</v>
      </c>
      <c r="E1090" s="36" t="s">
        <v>7</v>
      </c>
      <c r="F1090" s="21">
        <v>210.59999999998999</v>
      </c>
      <c r="G1090" s="21">
        <v>0</v>
      </c>
      <c r="H1090" s="21">
        <v>335.24999999996498</v>
      </c>
      <c r="I1090" s="21">
        <v>0</v>
      </c>
    </row>
    <row r="1091" spans="1:9" ht="31.5" x14ac:dyDescent="0.25">
      <c r="A1091" s="36" t="s">
        <v>142</v>
      </c>
      <c r="B1091" s="36" t="s">
        <v>143</v>
      </c>
      <c r="C1091" s="36" t="s">
        <v>2124</v>
      </c>
      <c r="D1091" s="36" t="s">
        <v>2125</v>
      </c>
      <c r="E1091" s="36" t="s">
        <v>7</v>
      </c>
      <c r="F1091" s="21">
        <v>346.56</v>
      </c>
      <c r="G1091" s="21">
        <v>0</v>
      </c>
      <c r="H1091" s="21">
        <v>0</v>
      </c>
      <c r="I1091" s="21">
        <v>0</v>
      </c>
    </row>
    <row r="1092" spans="1:9" ht="31.5" x14ac:dyDescent="0.25">
      <c r="A1092" s="36" t="s">
        <v>142</v>
      </c>
      <c r="B1092" s="36" t="s">
        <v>143</v>
      </c>
      <c r="C1092" s="36" t="s">
        <v>2126</v>
      </c>
      <c r="D1092" s="36" t="s">
        <v>2127</v>
      </c>
      <c r="E1092" s="36" t="s">
        <v>7</v>
      </c>
      <c r="F1092" s="21">
        <v>401.1</v>
      </c>
      <c r="G1092" s="21">
        <v>0</v>
      </c>
      <c r="H1092" s="21">
        <v>0</v>
      </c>
      <c r="I1092" s="21">
        <v>0</v>
      </c>
    </row>
    <row r="1093" spans="1:9" ht="63" x14ac:dyDescent="0.25">
      <c r="A1093" s="36" t="s">
        <v>142</v>
      </c>
      <c r="B1093" s="36" t="s">
        <v>143</v>
      </c>
      <c r="C1093" s="36" t="s">
        <v>440</v>
      </c>
      <c r="D1093" s="36" t="s">
        <v>441</v>
      </c>
      <c r="E1093" s="36" t="s">
        <v>59</v>
      </c>
      <c r="F1093" s="21">
        <v>64401.99</v>
      </c>
      <c r="G1093" s="21">
        <f>F1093</f>
        <v>64401.99</v>
      </c>
      <c r="H1093" s="21">
        <v>64401.99</v>
      </c>
      <c r="I1093" s="21">
        <f>H1093</f>
        <v>64401.99</v>
      </c>
    </row>
    <row r="1094" spans="1:9" ht="63" x14ac:dyDescent="0.25">
      <c r="A1094" s="36" t="s">
        <v>142</v>
      </c>
      <c r="B1094" s="36" t="s">
        <v>143</v>
      </c>
      <c r="C1094" s="36" t="s">
        <v>543</v>
      </c>
      <c r="D1094" s="36" t="s">
        <v>544</v>
      </c>
      <c r="E1094" s="36" t="s">
        <v>59</v>
      </c>
      <c r="F1094" s="21">
        <v>192.1</v>
      </c>
      <c r="G1094" s="21">
        <f t="shared" ref="G1094:G1105" si="0">F1094</f>
        <v>192.1</v>
      </c>
      <c r="H1094" s="21">
        <v>192.1</v>
      </c>
      <c r="I1094" s="21">
        <f t="shared" ref="I1094:I1104" si="1">H1094</f>
        <v>192.1</v>
      </c>
    </row>
    <row r="1095" spans="1:9" ht="47.25" x14ac:dyDescent="0.25">
      <c r="A1095" s="36" t="s">
        <v>142</v>
      </c>
      <c r="B1095" s="36" t="s">
        <v>143</v>
      </c>
      <c r="C1095" s="36" t="s">
        <v>563</v>
      </c>
      <c r="D1095" s="36" t="s">
        <v>564</v>
      </c>
      <c r="E1095" s="36" t="s">
        <v>59</v>
      </c>
      <c r="F1095" s="21">
        <v>0</v>
      </c>
      <c r="G1095" s="21">
        <f t="shared" si="0"/>
        <v>0</v>
      </c>
      <c r="H1095" s="21">
        <v>33527.51</v>
      </c>
      <c r="I1095" s="21">
        <f t="shared" si="1"/>
        <v>33527.51</v>
      </c>
    </row>
    <row r="1096" spans="1:9" ht="47.25" x14ac:dyDescent="0.25">
      <c r="A1096" s="36" t="s">
        <v>142</v>
      </c>
      <c r="B1096" s="36" t="s">
        <v>143</v>
      </c>
      <c r="C1096" s="36" t="s">
        <v>588</v>
      </c>
      <c r="D1096" s="36" t="s">
        <v>589</v>
      </c>
      <c r="E1096" s="36" t="s">
        <v>59</v>
      </c>
      <c r="F1096" s="21">
        <v>192.1</v>
      </c>
      <c r="G1096" s="21">
        <f t="shared" si="0"/>
        <v>192.1</v>
      </c>
      <c r="H1096" s="21">
        <v>192.1</v>
      </c>
      <c r="I1096" s="21">
        <f t="shared" si="1"/>
        <v>192.1</v>
      </c>
    </row>
    <row r="1097" spans="1:9" ht="94.5" x14ac:dyDescent="0.25">
      <c r="A1097" s="36" t="s">
        <v>142</v>
      </c>
      <c r="B1097" s="36" t="s">
        <v>143</v>
      </c>
      <c r="C1097" s="36" t="s">
        <v>590</v>
      </c>
      <c r="D1097" s="36" t="s">
        <v>591</v>
      </c>
      <c r="E1097" s="36" t="s">
        <v>59</v>
      </c>
      <c r="F1097" s="21">
        <v>200000</v>
      </c>
      <c r="G1097" s="21">
        <f t="shared" si="0"/>
        <v>200000</v>
      </c>
      <c r="H1097" s="21">
        <v>720262.16</v>
      </c>
      <c r="I1097" s="21">
        <f t="shared" si="1"/>
        <v>720262.16</v>
      </c>
    </row>
    <row r="1098" spans="1:9" ht="94.5" x14ac:dyDescent="0.25">
      <c r="A1098" s="36" t="s">
        <v>142</v>
      </c>
      <c r="B1098" s="36" t="s">
        <v>143</v>
      </c>
      <c r="C1098" s="36" t="s">
        <v>590</v>
      </c>
      <c r="D1098" s="36" t="s">
        <v>591</v>
      </c>
      <c r="E1098" s="36" t="s">
        <v>59</v>
      </c>
      <c r="F1098" s="21">
        <v>629613.39</v>
      </c>
      <c r="G1098" s="21">
        <f t="shared" si="0"/>
        <v>629613.39</v>
      </c>
      <c r="H1098" s="21">
        <v>698738.95</v>
      </c>
      <c r="I1098" s="21">
        <f t="shared" si="1"/>
        <v>698738.95</v>
      </c>
    </row>
    <row r="1099" spans="1:9" ht="31.5" x14ac:dyDescent="0.25">
      <c r="A1099" s="36" t="s">
        <v>142</v>
      </c>
      <c r="B1099" s="36" t="s">
        <v>143</v>
      </c>
      <c r="C1099" s="36" t="s">
        <v>900</v>
      </c>
      <c r="D1099" s="36" t="s">
        <v>901</v>
      </c>
      <c r="E1099" s="36" t="s">
        <v>59</v>
      </c>
      <c r="F1099" s="21">
        <v>0</v>
      </c>
      <c r="G1099" s="21">
        <f t="shared" si="0"/>
        <v>0</v>
      </c>
      <c r="H1099" s="21">
        <v>13006.72</v>
      </c>
      <c r="I1099" s="21">
        <f t="shared" si="1"/>
        <v>13006.72</v>
      </c>
    </row>
    <row r="1100" spans="1:9" ht="31.5" x14ac:dyDescent="0.25">
      <c r="A1100" s="36" t="s">
        <v>142</v>
      </c>
      <c r="B1100" s="36" t="s">
        <v>143</v>
      </c>
      <c r="C1100" s="36" t="s">
        <v>990</v>
      </c>
      <c r="D1100" s="36" t="s">
        <v>991</v>
      </c>
      <c r="E1100" s="36" t="s">
        <v>59</v>
      </c>
      <c r="F1100" s="21">
        <v>0</v>
      </c>
      <c r="G1100" s="21">
        <f t="shared" si="0"/>
        <v>0</v>
      </c>
      <c r="H1100" s="21">
        <v>2102</v>
      </c>
      <c r="I1100" s="21">
        <f t="shared" si="1"/>
        <v>2102</v>
      </c>
    </row>
    <row r="1101" spans="1:9" ht="78.75" x14ac:dyDescent="0.25">
      <c r="A1101" s="36" t="s">
        <v>142</v>
      </c>
      <c r="B1101" s="36" t="s">
        <v>143</v>
      </c>
      <c r="C1101" s="36" t="s">
        <v>1264</v>
      </c>
      <c r="D1101" s="36" t="s">
        <v>1265</v>
      </c>
      <c r="E1101" s="36" t="s">
        <v>59</v>
      </c>
      <c r="F1101" s="21">
        <v>3714.16</v>
      </c>
      <c r="G1101" s="21">
        <f t="shared" si="0"/>
        <v>3714.16</v>
      </c>
      <c r="H1101" s="21">
        <v>3714.16</v>
      </c>
      <c r="I1101" s="21">
        <f t="shared" si="1"/>
        <v>3714.16</v>
      </c>
    </row>
    <row r="1102" spans="1:9" ht="63" x14ac:dyDescent="0.25">
      <c r="A1102" s="36" t="s">
        <v>142</v>
      </c>
      <c r="B1102" s="36" t="s">
        <v>143</v>
      </c>
      <c r="C1102" s="36" t="s">
        <v>1975</v>
      </c>
      <c r="D1102" s="36" t="s">
        <v>1976</v>
      </c>
      <c r="E1102" s="36" t="s">
        <v>59</v>
      </c>
      <c r="F1102" s="21">
        <v>1762</v>
      </c>
      <c r="G1102" s="21">
        <f t="shared" si="0"/>
        <v>1762</v>
      </c>
      <c r="H1102" s="21">
        <v>1762</v>
      </c>
      <c r="I1102" s="21">
        <f t="shared" si="1"/>
        <v>1762</v>
      </c>
    </row>
    <row r="1103" spans="1:9" ht="78.75" x14ac:dyDescent="0.25">
      <c r="A1103" s="36" t="s">
        <v>142</v>
      </c>
      <c r="B1103" s="36" t="s">
        <v>143</v>
      </c>
      <c r="C1103" s="36" t="s">
        <v>2013</v>
      </c>
      <c r="D1103" s="36" t="s">
        <v>2014</v>
      </c>
      <c r="E1103" s="36" t="s">
        <v>59</v>
      </c>
      <c r="F1103" s="21">
        <v>3334.92</v>
      </c>
      <c r="G1103" s="21">
        <f t="shared" si="0"/>
        <v>3334.92</v>
      </c>
      <c r="H1103" s="21">
        <v>3334.92</v>
      </c>
      <c r="I1103" s="21">
        <f t="shared" si="1"/>
        <v>3334.92</v>
      </c>
    </row>
    <row r="1104" spans="1:9" ht="78.75" x14ac:dyDescent="0.25">
      <c r="A1104" s="36" t="s">
        <v>142</v>
      </c>
      <c r="B1104" s="36" t="s">
        <v>143</v>
      </c>
      <c r="C1104" s="36" t="s">
        <v>2075</v>
      </c>
      <c r="D1104" s="36" t="s">
        <v>2076</v>
      </c>
      <c r="E1104" s="36" t="s">
        <v>59</v>
      </c>
      <c r="F1104" s="21">
        <v>176.2</v>
      </c>
      <c r="G1104" s="21">
        <f t="shared" si="0"/>
        <v>176.2</v>
      </c>
      <c r="H1104" s="21">
        <v>176.2</v>
      </c>
      <c r="I1104" s="21">
        <f t="shared" si="1"/>
        <v>176.2</v>
      </c>
    </row>
    <row r="1105" spans="1:9" ht="47.25" x14ac:dyDescent="0.25">
      <c r="A1105" s="36" t="s">
        <v>142</v>
      </c>
      <c r="B1105" s="36" t="s">
        <v>143</v>
      </c>
      <c r="C1105" s="36" t="s">
        <v>493</v>
      </c>
      <c r="D1105" s="36" t="s">
        <v>218</v>
      </c>
      <c r="E1105" s="36" t="s">
        <v>59</v>
      </c>
      <c r="F1105" s="21">
        <v>54238.559999999998</v>
      </c>
      <c r="G1105" s="21">
        <f t="shared" si="0"/>
        <v>54238.559999999998</v>
      </c>
      <c r="H1105" s="21">
        <v>0</v>
      </c>
      <c r="I1105" s="21">
        <v>0</v>
      </c>
    </row>
    <row r="1106" spans="1:9" x14ac:dyDescent="0.25">
      <c r="A1106" s="26" t="s">
        <v>45</v>
      </c>
      <c r="B1106" s="26" t="s">
        <v>34</v>
      </c>
      <c r="C1106" s="26" t="s">
        <v>34</v>
      </c>
      <c r="D1106" s="26" t="s">
        <v>34</v>
      </c>
      <c r="E1106" s="26" t="s">
        <v>34</v>
      </c>
      <c r="F1106" s="27">
        <f>SUM(F50:F1105)</f>
        <v>108323827.06999955</v>
      </c>
      <c r="G1106" s="27">
        <f>SUM(G50:G1105)</f>
        <v>80512975.589999899</v>
      </c>
      <c r="H1106" s="27">
        <f>SUM(H50:H1105)</f>
        <v>123010485.50999942</v>
      </c>
      <c r="I1106" s="27">
        <f>SUM(I50:I1105)</f>
        <v>86032147.740000084</v>
      </c>
    </row>
    <row r="1107" spans="1:9" ht="47.25" x14ac:dyDescent="0.25">
      <c r="A1107" s="37" t="s">
        <v>4700</v>
      </c>
      <c r="B1107" s="24" t="s">
        <v>2468</v>
      </c>
      <c r="C1107" s="24" t="s">
        <v>2469</v>
      </c>
      <c r="D1107" s="24" t="s">
        <v>2470</v>
      </c>
      <c r="E1107" s="24" t="s">
        <v>7</v>
      </c>
      <c r="F1107" s="25">
        <v>900</v>
      </c>
      <c r="G1107" s="25">
        <v>0</v>
      </c>
      <c r="H1107" s="25">
        <v>1000</v>
      </c>
      <c r="I1107" s="25">
        <v>0</v>
      </c>
    </row>
    <row r="1108" spans="1:9" ht="47.25" x14ac:dyDescent="0.25">
      <c r="A1108" s="37" t="s">
        <v>4700</v>
      </c>
      <c r="B1108" s="24" t="s">
        <v>2468</v>
      </c>
      <c r="C1108" s="24" t="s">
        <v>2471</v>
      </c>
      <c r="D1108" s="24" t="s">
        <v>2472</v>
      </c>
      <c r="E1108" s="24" t="s">
        <v>7</v>
      </c>
      <c r="F1108" s="25">
        <v>0</v>
      </c>
      <c r="G1108" s="25">
        <v>0</v>
      </c>
      <c r="H1108" s="25">
        <v>1690</v>
      </c>
      <c r="I1108" s="25">
        <v>0</v>
      </c>
    </row>
    <row r="1109" spans="1:9" ht="47.25" x14ac:dyDescent="0.25">
      <c r="A1109" s="37" t="s">
        <v>4700</v>
      </c>
      <c r="B1109" s="24" t="s">
        <v>2468</v>
      </c>
      <c r="C1109" s="24" t="s">
        <v>2473</v>
      </c>
      <c r="D1109" s="24" t="s">
        <v>2474</v>
      </c>
      <c r="E1109" s="24" t="s">
        <v>7</v>
      </c>
      <c r="F1109" s="25">
        <v>0</v>
      </c>
      <c r="G1109" s="25">
        <v>0</v>
      </c>
      <c r="H1109" s="25">
        <v>590.4</v>
      </c>
      <c r="I1109" s="25">
        <v>0</v>
      </c>
    </row>
    <row r="1110" spans="1:9" ht="47.25" x14ac:dyDescent="0.25">
      <c r="A1110" s="37" t="s">
        <v>4700</v>
      </c>
      <c r="B1110" s="24" t="s">
        <v>2468</v>
      </c>
      <c r="C1110" s="24" t="s">
        <v>2475</v>
      </c>
      <c r="D1110" s="24" t="s">
        <v>398</v>
      </c>
      <c r="E1110" s="24" t="s">
        <v>7</v>
      </c>
      <c r="F1110" s="25">
        <v>0</v>
      </c>
      <c r="G1110" s="25">
        <v>0</v>
      </c>
      <c r="H1110" s="25">
        <v>32400</v>
      </c>
      <c r="I1110" s="25">
        <v>0</v>
      </c>
    </row>
    <row r="1111" spans="1:9" x14ac:dyDescent="0.25">
      <c r="A1111" s="26" t="s">
        <v>45</v>
      </c>
      <c r="B1111" s="26" t="s">
        <v>34</v>
      </c>
      <c r="C1111" s="26" t="s">
        <v>34</v>
      </c>
      <c r="D1111" s="26" t="s">
        <v>34</v>
      </c>
      <c r="E1111" s="26" t="s">
        <v>34</v>
      </c>
      <c r="F1111" s="27">
        <f>SUM(F1107:F1110)</f>
        <v>900</v>
      </c>
      <c r="G1111" s="27">
        <f>SUM(G1107:G1110)</f>
        <v>0</v>
      </c>
      <c r="H1111" s="27">
        <f>SUM(H1107:H1110)</f>
        <v>35680.400000000001</v>
      </c>
      <c r="I1111" s="27">
        <f>SUM(I1107:I1110)</f>
        <v>0</v>
      </c>
    </row>
    <row r="1112" spans="1:9" ht="31.5" x14ac:dyDescent="0.25">
      <c r="A1112" s="24" t="s">
        <v>4692</v>
      </c>
      <c r="B1112" s="24" t="s">
        <v>2483</v>
      </c>
      <c r="C1112" s="24" t="s">
        <v>2484</v>
      </c>
      <c r="D1112" s="24" t="s">
        <v>42</v>
      </c>
      <c r="E1112" s="24" t="s">
        <v>59</v>
      </c>
      <c r="F1112" s="25">
        <v>18001.23</v>
      </c>
      <c r="G1112" s="25">
        <v>0</v>
      </c>
      <c r="H1112" s="25">
        <v>26602.74</v>
      </c>
      <c r="I1112" s="25">
        <v>0</v>
      </c>
    </row>
    <row r="1113" spans="1:9" x14ac:dyDescent="0.25">
      <c r="A1113" s="26" t="s">
        <v>45</v>
      </c>
      <c r="B1113" s="26" t="s">
        <v>34</v>
      </c>
      <c r="C1113" s="26" t="s">
        <v>34</v>
      </c>
      <c r="D1113" s="26" t="s">
        <v>34</v>
      </c>
      <c r="E1113" s="26" t="s">
        <v>34</v>
      </c>
      <c r="F1113" s="27">
        <f>SUM(F1112)</f>
        <v>18001.23</v>
      </c>
      <c r="G1113" s="27">
        <f>SUM(G1112)</f>
        <v>0</v>
      </c>
      <c r="H1113" s="27">
        <f>SUM(H1112)</f>
        <v>26602.74</v>
      </c>
      <c r="I1113" s="27">
        <f>SUM(I1112)</f>
        <v>0</v>
      </c>
    </row>
    <row r="1114" spans="1:9" ht="31.5" x14ac:dyDescent="0.25">
      <c r="A1114" s="24" t="s">
        <v>2485</v>
      </c>
      <c r="B1114" s="24" t="s">
        <v>2486</v>
      </c>
      <c r="C1114" s="24" t="s">
        <v>2487</v>
      </c>
      <c r="D1114" s="24" t="s">
        <v>2488</v>
      </c>
      <c r="E1114" s="24" t="s">
        <v>59</v>
      </c>
      <c r="F1114" s="25">
        <v>0</v>
      </c>
      <c r="G1114" s="25">
        <v>0</v>
      </c>
      <c r="H1114" s="25">
        <v>57366</v>
      </c>
      <c r="I1114" s="25">
        <v>0</v>
      </c>
    </row>
    <row r="1115" spans="1:9" x14ac:dyDescent="0.25">
      <c r="A1115" s="26" t="s">
        <v>45</v>
      </c>
      <c r="B1115" s="26" t="s">
        <v>34</v>
      </c>
      <c r="C1115" s="26" t="s">
        <v>34</v>
      </c>
      <c r="D1115" s="26" t="s">
        <v>34</v>
      </c>
      <c r="E1115" s="26" t="s">
        <v>34</v>
      </c>
      <c r="F1115" s="27">
        <f>SUM(F1114)</f>
        <v>0</v>
      </c>
      <c r="G1115" s="27">
        <f>SUM(G1114)</f>
        <v>0</v>
      </c>
      <c r="H1115" s="27">
        <f>SUM(H1114)</f>
        <v>57366</v>
      </c>
      <c r="I1115" s="27">
        <f>SUM(I1114)</f>
        <v>0</v>
      </c>
    </row>
    <row r="1116" spans="1:9" x14ac:dyDescent="0.25">
      <c r="A1116" s="24" t="s">
        <v>4697</v>
      </c>
      <c r="B1116" s="24" t="s">
        <v>2489</v>
      </c>
      <c r="C1116" s="24" t="s">
        <v>34</v>
      </c>
      <c r="D1116" s="24" t="s">
        <v>34</v>
      </c>
      <c r="E1116" s="24" t="s">
        <v>34</v>
      </c>
      <c r="F1116" s="25">
        <v>0</v>
      </c>
      <c r="G1116" s="25">
        <v>0</v>
      </c>
      <c r="H1116" s="25">
        <v>0</v>
      </c>
      <c r="I1116" s="25">
        <v>0</v>
      </c>
    </row>
    <row r="1117" spans="1:9" x14ac:dyDescent="0.25">
      <c r="A1117" s="26" t="s">
        <v>45</v>
      </c>
      <c r="B1117" s="26" t="s">
        <v>34</v>
      </c>
      <c r="C1117" s="26" t="s">
        <v>34</v>
      </c>
      <c r="D1117" s="26" t="s">
        <v>34</v>
      </c>
      <c r="E1117" s="26" t="s">
        <v>34</v>
      </c>
      <c r="F1117" s="27">
        <f>SUM(F1116)</f>
        <v>0</v>
      </c>
      <c r="G1117" s="27">
        <f>SUM(G1116)</f>
        <v>0</v>
      </c>
      <c r="H1117" s="27">
        <f>SUM(H1116)</f>
        <v>0</v>
      </c>
      <c r="I1117" s="27">
        <f>SUM(I1116)</f>
        <v>0</v>
      </c>
    </row>
    <row r="1118" spans="1:9" ht="31.5" x14ac:dyDescent="0.25">
      <c r="A1118" s="24" t="s">
        <v>4701</v>
      </c>
      <c r="B1118" s="24" t="s">
        <v>2495</v>
      </c>
      <c r="C1118" s="24" t="s">
        <v>2496</v>
      </c>
      <c r="D1118" s="24">
        <v>13857386</v>
      </c>
      <c r="E1118" s="24" t="s">
        <v>141</v>
      </c>
      <c r="F1118" s="25">
        <v>17010</v>
      </c>
      <c r="G1118" s="21">
        <v>0</v>
      </c>
      <c r="H1118" s="21">
        <v>0</v>
      </c>
      <c r="I1118" s="21">
        <v>0</v>
      </c>
    </row>
    <row r="1119" spans="1:9" ht="31.5" x14ac:dyDescent="0.25">
      <c r="A1119" s="24" t="s">
        <v>4701</v>
      </c>
      <c r="B1119" s="24" t="s">
        <v>2495</v>
      </c>
      <c r="C1119" s="24" t="s">
        <v>2497</v>
      </c>
      <c r="D1119" s="24">
        <v>42677616</v>
      </c>
      <c r="E1119" s="24" t="s">
        <v>141</v>
      </c>
      <c r="F1119" s="25">
        <v>101400</v>
      </c>
      <c r="G1119" s="21">
        <v>0</v>
      </c>
      <c r="H1119" s="21">
        <v>0</v>
      </c>
      <c r="I1119" s="21">
        <v>0</v>
      </c>
    </row>
    <row r="1120" spans="1:9" ht="31.5" x14ac:dyDescent="0.25">
      <c r="A1120" s="24" t="s">
        <v>4701</v>
      </c>
      <c r="B1120" s="24" t="s">
        <v>2495</v>
      </c>
      <c r="C1120" s="36" t="s">
        <v>4596</v>
      </c>
      <c r="D1120" s="24" t="s">
        <v>34</v>
      </c>
      <c r="E1120" s="24" t="s">
        <v>141</v>
      </c>
      <c r="F1120" s="25">
        <v>1070</v>
      </c>
      <c r="G1120" s="21">
        <v>0</v>
      </c>
      <c r="H1120" s="21">
        <v>0</v>
      </c>
      <c r="I1120" s="21">
        <v>0</v>
      </c>
    </row>
    <row r="1121" spans="1:9" ht="31.5" x14ac:dyDescent="0.25">
      <c r="A1121" s="24" t="s">
        <v>4701</v>
      </c>
      <c r="B1121" s="24" t="s">
        <v>2495</v>
      </c>
      <c r="C1121" s="24" t="s">
        <v>2498</v>
      </c>
      <c r="D1121" s="24">
        <v>26077968</v>
      </c>
      <c r="E1121" s="24" t="s">
        <v>141</v>
      </c>
      <c r="F1121" s="25">
        <v>2007</v>
      </c>
      <c r="G1121" s="21">
        <v>0</v>
      </c>
      <c r="H1121" s="25">
        <v>2007</v>
      </c>
      <c r="I1121" s="21">
        <v>0</v>
      </c>
    </row>
    <row r="1122" spans="1:9" ht="31.5" x14ac:dyDescent="0.25">
      <c r="A1122" s="24" t="s">
        <v>4701</v>
      </c>
      <c r="B1122" s="24" t="s">
        <v>2495</v>
      </c>
      <c r="C1122" s="24" t="s">
        <v>2499</v>
      </c>
      <c r="D1122" s="24" t="s">
        <v>2500</v>
      </c>
      <c r="E1122" s="24" t="s">
        <v>141</v>
      </c>
      <c r="F1122" s="21">
        <v>0</v>
      </c>
      <c r="G1122" s="21">
        <v>0</v>
      </c>
      <c r="H1122" s="25">
        <v>3000</v>
      </c>
      <c r="I1122" s="21">
        <v>0</v>
      </c>
    </row>
    <row r="1123" spans="1:9" ht="31.5" x14ac:dyDescent="0.25">
      <c r="A1123" s="24" t="s">
        <v>4701</v>
      </c>
      <c r="B1123" s="24" t="s">
        <v>2495</v>
      </c>
      <c r="C1123" s="24" t="s">
        <v>2501</v>
      </c>
      <c r="D1123" s="24" t="s">
        <v>2502</v>
      </c>
      <c r="E1123" s="24" t="s">
        <v>141</v>
      </c>
      <c r="F1123" s="21">
        <v>0</v>
      </c>
      <c r="G1123" s="21">
        <v>0</v>
      </c>
      <c r="H1123" s="25">
        <v>46572</v>
      </c>
      <c r="I1123" s="21">
        <v>0</v>
      </c>
    </row>
    <row r="1124" spans="1:9" ht="31.5" x14ac:dyDescent="0.25">
      <c r="A1124" s="24" t="s">
        <v>4701</v>
      </c>
      <c r="B1124" s="24" t="s">
        <v>2495</v>
      </c>
      <c r="C1124" s="24" t="s">
        <v>2503</v>
      </c>
      <c r="D1124" s="24" t="s">
        <v>2504</v>
      </c>
      <c r="E1124" s="24" t="s">
        <v>141</v>
      </c>
      <c r="F1124" s="21">
        <v>0</v>
      </c>
      <c r="G1124" s="21">
        <v>0</v>
      </c>
      <c r="H1124" s="25">
        <v>14.33</v>
      </c>
      <c r="I1124" s="21">
        <v>0</v>
      </c>
    </row>
    <row r="1125" spans="1:9" ht="31.5" x14ac:dyDescent="0.25">
      <c r="A1125" s="24" t="s">
        <v>4701</v>
      </c>
      <c r="B1125" s="24" t="s">
        <v>2495</v>
      </c>
      <c r="C1125" s="36" t="s">
        <v>4596</v>
      </c>
      <c r="D1125" s="24" t="s">
        <v>34</v>
      </c>
      <c r="E1125" s="24" t="s">
        <v>141</v>
      </c>
      <c r="F1125" s="21">
        <v>0</v>
      </c>
      <c r="G1125" s="21">
        <v>0</v>
      </c>
      <c r="H1125" s="25">
        <v>355.5</v>
      </c>
      <c r="I1125" s="21">
        <v>0</v>
      </c>
    </row>
    <row r="1126" spans="1:9" ht="31.5" x14ac:dyDescent="0.25">
      <c r="A1126" s="24" t="s">
        <v>4701</v>
      </c>
      <c r="B1126" s="24" t="s">
        <v>2495</v>
      </c>
      <c r="C1126" s="24" t="s">
        <v>2505</v>
      </c>
      <c r="D1126" s="24" t="s">
        <v>31</v>
      </c>
      <c r="E1126" s="24" t="s">
        <v>32</v>
      </c>
      <c r="F1126" s="25">
        <v>9313</v>
      </c>
      <c r="G1126" s="21">
        <v>0</v>
      </c>
      <c r="H1126" s="25">
        <v>64977.37</v>
      </c>
      <c r="I1126" s="21">
        <v>0</v>
      </c>
    </row>
    <row r="1127" spans="1:9" ht="31.5" x14ac:dyDescent="0.25">
      <c r="A1127" s="24" t="s">
        <v>4701</v>
      </c>
      <c r="B1127" s="24" t="s">
        <v>2495</v>
      </c>
      <c r="C1127" s="24" t="s">
        <v>2506</v>
      </c>
      <c r="D1127" s="24" t="s">
        <v>42</v>
      </c>
      <c r="E1127" s="24" t="s">
        <v>59</v>
      </c>
      <c r="F1127" s="21">
        <v>0</v>
      </c>
      <c r="G1127" s="21">
        <v>0</v>
      </c>
      <c r="H1127" s="25">
        <v>10779</v>
      </c>
      <c r="I1127" s="21">
        <v>0</v>
      </c>
    </row>
    <row r="1128" spans="1:9" x14ac:dyDescent="0.25">
      <c r="A1128" s="26" t="s">
        <v>45</v>
      </c>
      <c r="B1128" s="26" t="s">
        <v>34</v>
      </c>
      <c r="C1128" s="26" t="s">
        <v>34</v>
      </c>
      <c r="D1128" s="26" t="s">
        <v>34</v>
      </c>
      <c r="E1128" s="26" t="s">
        <v>34</v>
      </c>
      <c r="F1128" s="27">
        <f>SUM(F1118:F1127)</f>
        <v>130800</v>
      </c>
      <c r="G1128" s="27">
        <f>SUM(G1118:G1127)</f>
        <v>0</v>
      </c>
      <c r="H1128" s="27">
        <f>SUM(H1118:H1127)</f>
        <v>127705.20000000001</v>
      </c>
      <c r="I1128" s="27">
        <f>SUM(I1118:I1127)</f>
        <v>0</v>
      </c>
    </row>
    <row r="1129" spans="1:9" ht="31.5" x14ac:dyDescent="0.25">
      <c r="A1129" s="36" t="s">
        <v>2512</v>
      </c>
      <c r="B1129" s="20" t="s">
        <v>2513</v>
      </c>
      <c r="C1129" s="36" t="s">
        <v>4596</v>
      </c>
      <c r="D1129" s="36" t="s">
        <v>34</v>
      </c>
      <c r="E1129" s="20" t="s">
        <v>59</v>
      </c>
      <c r="F1129" s="21">
        <v>1710</v>
      </c>
      <c r="G1129" s="21">
        <v>0</v>
      </c>
      <c r="H1129" s="21">
        <v>975</v>
      </c>
      <c r="I1129" s="21">
        <v>0</v>
      </c>
    </row>
    <row r="1130" spans="1:9" ht="31.5" x14ac:dyDescent="0.25">
      <c r="A1130" s="36" t="s">
        <v>2512</v>
      </c>
      <c r="B1130" s="20" t="s">
        <v>2513</v>
      </c>
      <c r="C1130" s="36" t="s">
        <v>2514</v>
      </c>
      <c r="D1130" s="36">
        <v>24789699</v>
      </c>
      <c r="E1130" s="20" t="s">
        <v>59</v>
      </c>
      <c r="F1130" s="21">
        <v>188.84</v>
      </c>
      <c r="G1130" s="21">
        <v>0</v>
      </c>
      <c r="H1130" s="21">
        <v>4625</v>
      </c>
      <c r="I1130" s="21">
        <v>0</v>
      </c>
    </row>
    <row r="1131" spans="1:9" ht="31.5" x14ac:dyDescent="0.25">
      <c r="A1131" s="36" t="s">
        <v>2512</v>
      </c>
      <c r="B1131" s="20" t="s">
        <v>2513</v>
      </c>
      <c r="C1131" s="36" t="s">
        <v>2515</v>
      </c>
      <c r="D1131" s="36">
        <v>39589483</v>
      </c>
      <c r="E1131" s="20" t="s">
        <v>59</v>
      </c>
      <c r="F1131" s="21">
        <v>259.58</v>
      </c>
      <c r="G1131" s="21">
        <v>0</v>
      </c>
      <c r="H1131" s="21">
        <v>331</v>
      </c>
      <c r="I1131" s="21">
        <v>0</v>
      </c>
    </row>
    <row r="1132" spans="1:9" ht="31.5" x14ac:dyDescent="0.25">
      <c r="A1132" s="36" t="s">
        <v>2512</v>
      </c>
      <c r="B1132" s="20" t="s">
        <v>2513</v>
      </c>
      <c r="C1132" s="36" t="s">
        <v>2516</v>
      </c>
      <c r="D1132" s="36">
        <v>5410263</v>
      </c>
      <c r="E1132" s="20" t="s">
        <v>7</v>
      </c>
      <c r="F1132" s="21">
        <v>33.35</v>
      </c>
      <c r="G1132" s="21">
        <v>0</v>
      </c>
      <c r="H1132" s="21">
        <v>0</v>
      </c>
      <c r="I1132" s="21">
        <v>0</v>
      </c>
    </row>
    <row r="1133" spans="1:9" ht="47.25" x14ac:dyDescent="0.25">
      <c r="A1133" s="36" t="s">
        <v>2512</v>
      </c>
      <c r="B1133" s="20" t="s">
        <v>2513</v>
      </c>
      <c r="C1133" s="36" t="s">
        <v>2517</v>
      </c>
      <c r="D1133" s="36">
        <v>42129888</v>
      </c>
      <c r="E1133" s="20" t="s">
        <v>7</v>
      </c>
      <c r="F1133" s="21">
        <v>14552.23</v>
      </c>
      <c r="G1133" s="21">
        <v>0</v>
      </c>
      <c r="H1133" s="21">
        <v>0</v>
      </c>
      <c r="I1133" s="21">
        <v>0</v>
      </c>
    </row>
    <row r="1134" spans="1:9" ht="31.5" x14ac:dyDescent="0.25">
      <c r="A1134" s="36" t="s">
        <v>2512</v>
      </c>
      <c r="B1134" s="20" t="s">
        <v>2513</v>
      </c>
      <c r="C1134" s="36" t="s">
        <v>2518</v>
      </c>
      <c r="D1134" s="36">
        <v>30115243</v>
      </c>
      <c r="E1134" s="20" t="s">
        <v>59</v>
      </c>
      <c r="F1134" s="21">
        <v>16087</v>
      </c>
      <c r="G1134" s="21">
        <v>0</v>
      </c>
      <c r="H1134" s="21">
        <v>0</v>
      </c>
      <c r="I1134" s="21">
        <v>0</v>
      </c>
    </row>
    <row r="1135" spans="1:9" ht="31.5" x14ac:dyDescent="0.25">
      <c r="A1135" s="36" t="s">
        <v>2512</v>
      </c>
      <c r="B1135" s="20" t="s">
        <v>2513</v>
      </c>
      <c r="C1135" s="36" t="s">
        <v>2519</v>
      </c>
      <c r="D1135" s="36">
        <v>14360570</v>
      </c>
      <c r="E1135" s="20" t="s">
        <v>7</v>
      </c>
      <c r="F1135" s="21">
        <v>1442.89</v>
      </c>
      <c r="G1135" s="21">
        <v>0</v>
      </c>
      <c r="H1135" s="21">
        <v>0</v>
      </c>
      <c r="I1135" s="21">
        <v>0</v>
      </c>
    </row>
    <row r="1136" spans="1:9" ht="31.5" x14ac:dyDescent="0.25">
      <c r="A1136" s="36" t="s">
        <v>2512</v>
      </c>
      <c r="B1136" s="20" t="s">
        <v>2513</v>
      </c>
      <c r="C1136" s="20" t="s">
        <v>2520</v>
      </c>
      <c r="D1136" s="20" t="s">
        <v>2521</v>
      </c>
      <c r="E1136" s="20" t="s">
        <v>59</v>
      </c>
      <c r="F1136" s="21">
        <v>0</v>
      </c>
      <c r="G1136" s="21">
        <v>0</v>
      </c>
      <c r="H1136" s="21">
        <v>0</v>
      </c>
      <c r="I1136" s="21">
        <v>0</v>
      </c>
    </row>
    <row r="1137" spans="1:9" ht="31.5" x14ac:dyDescent="0.25">
      <c r="A1137" s="36" t="s">
        <v>2512</v>
      </c>
      <c r="B1137" s="20" t="s">
        <v>2513</v>
      </c>
      <c r="C1137" s="20" t="s">
        <v>2522</v>
      </c>
      <c r="D1137" s="20" t="s">
        <v>2523</v>
      </c>
      <c r="E1137" s="20" t="s">
        <v>7</v>
      </c>
      <c r="F1137" s="21">
        <v>0</v>
      </c>
      <c r="G1137" s="21">
        <v>0</v>
      </c>
      <c r="H1137" s="21">
        <v>0</v>
      </c>
      <c r="I1137" s="21">
        <v>0</v>
      </c>
    </row>
    <row r="1138" spans="1:9" ht="31.5" x14ac:dyDescent="0.25">
      <c r="A1138" s="36" t="s">
        <v>2512</v>
      </c>
      <c r="B1138" s="20" t="s">
        <v>2513</v>
      </c>
      <c r="C1138" s="20" t="s">
        <v>2524</v>
      </c>
      <c r="D1138" s="20" t="s">
        <v>42</v>
      </c>
      <c r="E1138" s="20" t="s">
        <v>32</v>
      </c>
      <c r="F1138" s="21">
        <v>6517</v>
      </c>
      <c r="G1138" s="21">
        <v>0</v>
      </c>
      <c r="H1138" s="21">
        <v>5254</v>
      </c>
      <c r="I1138" s="21">
        <v>0</v>
      </c>
    </row>
    <row r="1139" spans="1:9" ht="31.5" x14ac:dyDescent="0.25">
      <c r="A1139" s="36" t="s">
        <v>2512</v>
      </c>
      <c r="B1139" s="20" t="s">
        <v>2513</v>
      </c>
      <c r="C1139" s="36" t="s">
        <v>2518</v>
      </c>
      <c r="D1139" s="36">
        <v>30115243</v>
      </c>
      <c r="E1139" s="20" t="s">
        <v>7</v>
      </c>
      <c r="F1139" s="21">
        <v>0</v>
      </c>
      <c r="G1139" s="21">
        <v>0</v>
      </c>
      <c r="H1139" s="21">
        <v>22417</v>
      </c>
      <c r="I1139" s="21">
        <v>0</v>
      </c>
    </row>
    <row r="1140" spans="1:9" ht="31.5" x14ac:dyDescent="0.25">
      <c r="A1140" s="36" t="s">
        <v>2512</v>
      </c>
      <c r="B1140" s="20" t="s">
        <v>2513</v>
      </c>
      <c r="C1140" s="20" t="s">
        <v>2520</v>
      </c>
      <c r="D1140" s="20" t="s">
        <v>2521</v>
      </c>
      <c r="E1140" s="20" t="s">
        <v>7</v>
      </c>
      <c r="F1140" s="21">
        <v>0</v>
      </c>
      <c r="G1140" s="21">
        <v>0</v>
      </c>
      <c r="H1140" s="21">
        <v>610</v>
      </c>
      <c r="I1140" s="21">
        <v>0</v>
      </c>
    </row>
    <row r="1141" spans="1:9" ht="31.5" x14ac:dyDescent="0.25">
      <c r="A1141" s="36" t="s">
        <v>2512</v>
      </c>
      <c r="B1141" s="20" t="s">
        <v>2513</v>
      </c>
      <c r="C1141" s="36" t="s">
        <v>2516</v>
      </c>
      <c r="D1141" s="36">
        <v>5410263</v>
      </c>
      <c r="E1141" s="20" t="s">
        <v>59</v>
      </c>
      <c r="F1141" s="21">
        <v>0</v>
      </c>
      <c r="G1141" s="21">
        <v>0</v>
      </c>
      <c r="H1141" s="21">
        <v>38</v>
      </c>
      <c r="I1141" s="21">
        <v>0</v>
      </c>
    </row>
    <row r="1142" spans="1:9" ht="47.25" x14ac:dyDescent="0.25">
      <c r="A1142" s="36" t="s">
        <v>2512</v>
      </c>
      <c r="B1142" s="20" t="s">
        <v>2513</v>
      </c>
      <c r="C1142" s="36" t="s">
        <v>2517</v>
      </c>
      <c r="D1142" s="36">
        <v>42129888</v>
      </c>
      <c r="E1142" s="20" t="s">
        <v>59</v>
      </c>
      <c r="F1142" s="21">
        <v>0</v>
      </c>
      <c r="G1142" s="21">
        <v>0</v>
      </c>
      <c r="H1142" s="21">
        <v>1725</v>
      </c>
      <c r="I1142" s="21">
        <v>0</v>
      </c>
    </row>
    <row r="1143" spans="1:9" ht="31.5" x14ac:dyDescent="0.25">
      <c r="A1143" s="36" t="s">
        <v>2512</v>
      </c>
      <c r="B1143" s="20" t="s">
        <v>2513</v>
      </c>
      <c r="C1143" s="20" t="s">
        <v>2524</v>
      </c>
      <c r="D1143" s="20" t="s">
        <v>42</v>
      </c>
      <c r="E1143" s="20" t="s">
        <v>59</v>
      </c>
      <c r="F1143" s="21">
        <v>0</v>
      </c>
      <c r="G1143" s="21">
        <v>0</v>
      </c>
      <c r="H1143" s="21">
        <v>1069</v>
      </c>
      <c r="I1143" s="21">
        <v>0</v>
      </c>
    </row>
    <row r="1144" spans="1:9" x14ac:dyDescent="0.25">
      <c r="A1144" s="22" t="s">
        <v>45</v>
      </c>
      <c r="B1144" s="22" t="s">
        <v>34</v>
      </c>
      <c r="C1144" s="22" t="s">
        <v>34</v>
      </c>
      <c r="D1144" s="22" t="s">
        <v>34</v>
      </c>
      <c r="E1144" s="22" t="s">
        <v>34</v>
      </c>
      <c r="F1144" s="23">
        <f>SUM(F1129:F1143)</f>
        <v>40790.89</v>
      </c>
      <c r="G1144" s="23">
        <f>SUM(G1129:G1143)</f>
        <v>0</v>
      </c>
      <c r="H1144" s="23">
        <f>SUM(H1129:H1143)</f>
        <v>37044</v>
      </c>
      <c r="I1144" s="23">
        <f>SUM(I1129:I1143)</f>
        <v>0</v>
      </c>
    </row>
    <row r="1145" spans="1:9" ht="31.5" x14ac:dyDescent="0.25">
      <c r="A1145" s="24" t="s">
        <v>2536</v>
      </c>
      <c r="B1145" s="24" t="s">
        <v>2537</v>
      </c>
      <c r="C1145" s="24" t="s">
        <v>2538</v>
      </c>
      <c r="D1145" s="24" t="s">
        <v>2255</v>
      </c>
      <c r="E1145" s="24" t="s">
        <v>7</v>
      </c>
      <c r="F1145" s="25">
        <v>145.02000000000001</v>
      </c>
      <c r="G1145" s="25">
        <v>0</v>
      </c>
      <c r="H1145" s="25">
        <v>0</v>
      </c>
      <c r="I1145" s="25">
        <v>0</v>
      </c>
    </row>
    <row r="1146" spans="1:9" ht="31.5" x14ac:dyDescent="0.25">
      <c r="A1146" s="24" t="s">
        <v>2536</v>
      </c>
      <c r="B1146" s="24" t="s">
        <v>2537</v>
      </c>
      <c r="C1146" s="24" t="s">
        <v>2539</v>
      </c>
      <c r="D1146" s="24" t="s">
        <v>2540</v>
      </c>
      <c r="E1146" s="24" t="s">
        <v>7</v>
      </c>
      <c r="F1146" s="25">
        <v>1440</v>
      </c>
      <c r="G1146" s="25">
        <v>0</v>
      </c>
      <c r="H1146" s="25">
        <v>1400</v>
      </c>
      <c r="I1146" s="25">
        <v>0</v>
      </c>
    </row>
    <row r="1147" spans="1:9" ht="31.5" x14ac:dyDescent="0.25">
      <c r="A1147" s="24" t="s">
        <v>2536</v>
      </c>
      <c r="B1147" s="24" t="s">
        <v>2537</v>
      </c>
      <c r="C1147" s="24" t="s">
        <v>2541</v>
      </c>
      <c r="D1147" s="24" t="s">
        <v>2542</v>
      </c>
      <c r="E1147" s="24" t="s">
        <v>7</v>
      </c>
      <c r="F1147" s="25">
        <v>1214.0999999999999</v>
      </c>
      <c r="G1147" s="25">
        <v>0</v>
      </c>
      <c r="H1147" s="25">
        <v>0</v>
      </c>
      <c r="I1147" s="25">
        <v>0</v>
      </c>
    </row>
    <row r="1148" spans="1:9" x14ac:dyDescent="0.25">
      <c r="A1148" s="24" t="s">
        <v>2536</v>
      </c>
      <c r="B1148" s="24" t="s">
        <v>2537</v>
      </c>
      <c r="C1148" s="24" t="s">
        <v>2543</v>
      </c>
      <c r="D1148" s="24" t="s">
        <v>42</v>
      </c>
      <c r="E1148" s="24" t="s">
        <v>32</v>
      </c>
      <c r="F1148" s="25">
        <v>22594.36</v>
      </c>
      <c r="G1148" s="25">
        <v>0</v>
      </c>
      <c r="H1148" s="38">
        <v>34036.720000000001</v>
      </c>
      <c r="I1148" s="25">
        <v>0</v>
      </c>
    </row>
    <row r="1149" spans="1:9" ht="31.5" x14ac:dyDescent="0.25">
      <c r="A1149" s="24" t="s">
        <v>2536</v>
      </c>
      <c r="B1149" s="24" t="s">
        <v>2537</v>
      </c>
      <c r="C1149" s="24" t="s">
        <v>2544</v>
      </c>
      <c r="D1149" s="24" t="s">
        <v>2545</v>
      </c>
      <c r="E1149" s="24" t="s">
        <v>7</v>
      </c>
      <c r="F1149" s="25">
        <v>0</v>
      </c>
      <c r="G1149" s="25">
        <v>0</v>
      </c>
      <c r="H1149" s="25">
        <v>1046.4000000000001</v>
      </c>
      <c r="I1149" s="25">
        <v>0</v>
      </c>
    </row>
    <row r="1150" spans="1:9" ht="31.5" x14ac:dyDescent="0.25">
      <c r="A1150" s="24" t="s">
        <v>2536</v>
      </c>
      <c r="B1150" s="24" t="s">
        <v>2537</v>
      </c>
      <c r="C1150" s="24" t="s">
        <v>2546</v>
      </c>
      <c r="D1150" s="24" t="s">
        <v>2547</v>
      </c>
      <c r="E1150" s="24" t="s">
        <v>7</v>
      </c>
      <c r="F1150" s="25">
        <v>0</v>
      </c>
      <c r="G1150" s="25">
        <v>0</v>
      </c>
      <c r="H1150" s="25">
        <v>10000</v>
      </c>
      <c r="I1150" s="25">
        <v>0</v>
      </c>
    </row>
    <row r="1151" spans="1:9" x14ac:dyDescent="0.25">
      <c r="A1151" s="26" t="s">
        <v>45</v>
      </c>
      <c r="B1151" s="26" t="s">
        <v>34</v>
      </c>
      <c r="C1151" s="26" t="s">
        <v>34</v>
      </c>
      <c r="D1151" s="26" t="s">
        <v>34</v>
      </c>
      <c r="E1151" s="26" t="s">
        <v>34</v>
      </c>
      <c r="F1151" s="27">
        <f>SUM(F1145:F1150)</f>
        <v>25393.48</v>
      </c>
      <c r="G1151" s="27">
        <f>SUM(G1145:G1150)</f>
        <v>0</v>
      </c>
      <c r="H1151" s="27">
        <f>SUM(H1145:H1150)</f>
        <v>46483.12</v>
      </c>
      <c r="I1151" s="27">
        <f>SUM(I1145:I1150)</f>
        <v>0</v>
      </c>
    </row>
    <row r="1152" spans="1:9" ht="31.5" x14ac:dyDescent="0.25">
      <c r="A1152" s="24" t="s">
        <v>4698</v>
      </c>
      <c r="B1152" s="24" t="s">
        <v>2575</v>
      </c>
      <c r="C1152" s="24" t="s">
        <v>2576</v>
      </c>
      <c r="D1152" s="24" t="s">
        <v>2577</v>
      </c>
      <c r="E1152" s="24" t="s">
        <v>7</v>
      </c>
      <c r="F1152" s="25">
        <v>0</v>
      </c>
      <c r="G1152" s="25">
        <v>0</v>
      </c>
      <c r="H1152" s="25">
        <v>53525</v>
      </c>
      <c r="I1152" s="25">
        <v>0</v>
      </c>
    </row>
    <row r="1153" spans="1:9" ht="31.5" x14ac:dyDescent="0.25">
      <c r="A1153" s="24" t="s">
        <v>4698</v>
      </c>
      <c r="B1153" s="24" t="s">
        <v>2575</v>
      </c>
      <c r="C1153" s="36" t="s">
        <v>4596</v>
      </c>
      <c r="D1153" s="36" t="s">
        <v>34</v>
      </c>
      <c r="E1153" s="24" t="s">
        <v>7</v>
      </c>
      <c r="F1153" s="25">
        <v>0</v>
      </c>
      <c r="G1153" s="25">
        <v>0</v>
      </c>
      <c r="H1153" s="25">
        <v>10000</v>
      </c>
      <c r="I1153" s="25">
        <v>0</v>
      </c>
    </row>
    <row r="1154" spans="1:9" ht="31.5" x14ac:dyDescent="0.25">
      <c r="A1154" s="24" t="s">
        <v>4698</v>
      </c>
      <c r="B1154" s="24" t="s">
        <v>2578</v>
      </c>
      <c r="C1154" s="24" t="s">
        <v>2408</v>
      </c>
      <c r="D1154" s="24" t="s">
        <v>2409</v>
      </c>
      <c r="E1154" s="24" t="s">
        <v>7</v>
      </c>
      <c r="F1154" s="25">
        <v>0</v>
      </c>
      <c r="G1154" s="25">
        <v>0</v>
      </c>
      <c r="H1154" s="25">
        <v>7000</v>
      </c>
      <c r="I1154" s="25">
        <v>0</v>
      </c>
    </row>
    <row r="1155" spans="1:9" x14ac:dyDescent="0.25">
      <c r="A1155" s="26" t="s">
        <v>45</v>
      </c>
      <c r="B1155" s="26" t="s">
        <v>34</v>
      </c>
      <c r="C1155" s="26" t="s">
        <v>34</v>
      </c>
      <c r="D1155" s="26" t="s">
        <v>34</v>
      </c>
      <c r="E1155" s="26" t="s">
        <v>34</v>
      </c>
      <c r="F1155" s="27">
        <f>SUM(F1152:F1154)</f>
        <v>0</v>
      </c>
      <c r="G1155" s="27">
        <f>SUM(G1152:G1154)</f>
        <v>0</v>
      </c>
      <c r="H1155" s="27">
        <f>SUM(H1152:H1154)</f>
        <v>70525</v>
      </c>
      <c r="I1155" s="27">
        <f>SUM(I1152:I1154)</f>
        <v>0</v>
      </c>
    </row>
    <row r="1156" spans="1:9" ht="31.5" x14ac:dyDescent="0.25">
      <c r="A1156" s="37" t="s">
        <v>2579</v>
      </c>
      <c r="B1156" s="37">
        <v>36384426</v>
      </c>
      <c r="C1156" s="37" t="s">
        <v>2580</v>
      </c>
      <c r="D1156" s="37">
        <v>14333937</v>
      </c>
      <c r="E1156" s="39" t="s">
        <v>7</v>
      </c>
      <c r="F1156" s="25">
        <v>302.85000000000002</v>
      </c>
      <c r="G1156" s="25">
        <v>0</v>
      </c>
      <c r="H1156" s="25">
        <v>1528.04</v>
      </c>
      <c r="I1156" s="25">
        <v>0</v>
      </c>
    </row>
    <row r="1157" spans="1:9" ht="31.5" x14ac:dyDescent="0.25">
      <c r="A1157" s="37" t="s">
        <v>2579</v>
      </c>
      <c r="B1157" s="37">
        <v>36384426</v>
      </c>
      <c r="C1157" s="37" t="s">
        <v>2581</v>
      </c>
      <c r="D1157" s="37">
        <v>32895407</v>
      </c>
      <c r="E1157" s="39" t="s">
        <v>7</v>
      </c>
      <c r="F1157" s="25">
        <v>1422.63</v>
      </c>
      <c r="G1157" s="25">
        <v>0</v>
      </c>
      <c r="H1157" s="25">
        <v>2220.79</v>
      </c>
      <c r="I1157" s="25">
        <v>0</v>
      </c>
    </row>
    <row r="1158" spans="1:9" ht="31.5" x14ac:dyDescent="0.25">
      <c r="A1158" s="37" t="s">
        <v>2579</v>
      </c>
      <c r="B1158" s="37">
        <v>36384426</v>
      </c>
      <c r="C1158" s="37" t="s">
        <v>2582</v>
      </c>
      <c r="D1158" s="37">
        <v>25713037</v>
      </c>
      <c r="E1158" s="39" t="s">
        <v>7</v>
      </c>
      <c r="F1158" s="25">
        <v>25285</v>
      </c>
      <c r="G1158" s="25">
        <v>0</v>
      </c>
      <c r="H1158" s="25">
        <v>0</v>
      </c>
      <c r="I1158" s="25">
        <v>0</v>
      </c>
    </row>
    <row r="1159" spans="1:9" ht="31.5" x14ac:dyDescent="0.25">
      <c r="A1159" s="40" t="s">
        <v>2579</v>
      </c>
      <c r="B1159" s="40">
        <v>36384426</v>
      </c>
      <c r="C1159" s="40" t="s">
        <v>2583</v>
      </c>
      <c r="D1159" s="40">
        <v>31448144</v>
      </c>
      <c r="E1159" s="41" t="s">
        <v>7</v>
      </c>
      <c r="F1159" s="38">
        <v>195.3</v>
      </c>
      <c r="G1159" s="25">
        <v>0</v>
      </c>
      <c r="H1159" s="38">
        <v>245.93</v>
      </c>
      <c r="I1159" s="25">
        <v>0</v>
      </c>
    </row>
    <row r="1160" spans="1:9" ht="31.5" x14ac:dyDescent="0.25">
      <c r="A1160" s="37" t="s">
        <v>2579</v>
      </c>
      <c r="B1160" s="37">
        <v>36384426</v>
      </c>
      <c r="C1160" s="37" t="s">
        <v>2584</v>
      </c>
      <c r="D1160" s="37">
        <v>30083966</v>
      </c>
      <c r="E1160" s="39" t="s">
        <v>7</v>
      </c>
      <c r="F1160" s="25">
        <v>744.98</v>
      </c>
      <c r="G1160" s="25">
        <v>0</v>
      </c>
      <c r="H1160" s="25">
        <v>0</v>
      </c>
      <c r="I1160" s="25">
        <v>0</v>
      </c>
    </row>
    <row r="1161" spans="1:9" ht="31.5" x14ac:dyDescent="0.25">
      <c r="A1161" s="37" t="s">
        <v>2579</v>
      </c>
      <c r="B1161" s="37">
        <v>36384426</v>
      </c>
      <c r="C1161" s="37" t="s">
        <v>2585</v>
      </c>
      <c r="D1161" s="37">
        <v>42129888</v>
      </c>
      <c r="E1161" s="39" t="s">
        <v>7</v>
      </c>
      <c r="F1161" s="25">
        <v>37499.46</v>
      </c>
      <c r="G1161" s="25">
        <v>0</v>
      </c>
      <c r="H1161" s="25">
        <v>9735.73</v>
      </c>
      <c r="I1161" s="25">
        <v>0</v>
      </c>
    </row>
    <row r="1162" spans="1:9" ht="31.5" x14ac:dyDescent="0.25">
      <c r="A1162" s="37" t="s">
        <v>2579</v>
      </c>
      <c r="B1162" s="37">
        <v>36384426</v>
      </c>
      <c r="C1162" s="37" t="s">
        <v>2586</v>
      </c>
      <c r="D1162" s="37">
        <v>30109015</v>
      </c>
      <c r="E1162" s="39" t="s">
        <v>7</v>
      </c>
      <c r="F1162" s="25">
        <v>35</v>
      </c>
      <c r="G1162" s="25">
        <v>0</v>
      </c>
      <c r="H1162" s="25">
        <v>0</v>
      </c>
      <c r="I1162" s="25">
        <v>0</v>
      </c>
    </row>
    <row r="1163" spans="1:9" x14ac:dyDescent="0.25">
      <c r="A1163" s="26" t="s">
        <v>45</v>
      </c>
      <c r="B1163" s="26" t="s">
        <v>34</v>
      </c>
      <c r="C1163" s="26" t="s">
        <v>34</v>
      </c>
      <c r="D1163" s="26" t="s">
        <v>34</v>
      </c>
      <c r="E1163" s="26" t="s">
        <v>34</v>
      </c>
      <c r="F1163" s="27">
        <f>SUM(F1156:F1162)</f>
        <v>65485.22</v>
      </c>
      <c r="G1163" s="27">
        <f>SUM(G1156:G1162)</f>
        <v>0</v>
      </c>
      <c r="H1163" s="27">
        <f>SUM(H1156:H1162)</f>
        <v>13730.49</v>
      </c>
      <c r="I1163" s="27">
        <f>SUM(I1156:I1162)</f>
        <v>0</v>
      </c>
    </row>
    <row r="1164" spans="1:9" ht="31.5" x14ac:dyDescent="0.25">
      <c r="A1164" s="24" t="s">
        <v>4699</v>
      </c>
      <c r="B1164" s="24" t="s">
        <v>2589</v>
      </c>
      <c r="C1164" s="24" t="s">
        <v>2590</v>
      </c>
      <c r="D1164" s="24" t="s">
        <v>14</v>
      </c>
      <c r="E1164" s="24" t="s">
        <v>7</v>
      </c>
      <c r="F1164" s="25">
        <v>42409.13</v>
      </c>
      <c r="G1164" s="25">
        <v>0</v>
      </c>
      <c r="H1164" s="25">
        <v>49455.97</v>
      </c>
      <c r="I1164" s="25">
        <v>0</v>
      </c>
    </row>
    <row r="1165" spans="1:9" ht="31.5" x14ac:dyDescent="0.25">
      <c r="A1165" s="24" t="s">
        <v>4699</v>
      </c>
      <c r="B1165" s="24" t="s">
        <v>2589</v>
      </c>
      <c r="C1165" s="24" t="s">
        <v>2591</v>
      </c>
      <c r="D1165" s="24" t="s">
        <v>69</v>
      </c>
      <c r="E1165" s="24" t="s">
        <v>7</v>
      </c>
      <c r="F1165" s="25">
        <v>7435.11</v>
      </c>
      <c r="G1165" s="25">
        <v>0</v>
      </c>
      <c r="H1165" s="25">
        <v>7435.11</v>
      </c>
      <c r="I1165" s="25">
        <v>7435.11</v>
      </c>
    </row>
    <row r="1166" spans="1:9" ht="31.5" x14ac:dyDescent="0.25">
      <c r="A1166" s="24" t="s">
        <v>4699</v>
      </c>
      <c r="B1166" s="24" t="s">
        <v>2589</v>
      </c>
      <c r="C1166" s="24" t="s">
        <v>2592</v>
      </c>
      <c r="D1166" s="24" t="s">
        <v>2593</v>
      </c>
      <c r="E1166" s="24" t="s">
        <v>7</v>
      </c>
      <c r="F1166" s="25">
        <v>1495.28</v>
      </c>
      <c r="G1166" s="25">
        <v>0</v>
      </c>
      <c r="H1166" s="25">
        <v>1495.28</v>
      </c>
      <c r="I1166" s="25">
        <v>1495.28</v>
      </c>
    </row>
    <row r="1167" spans="1:9" ht="31.5" x14ac:dyDescent="0.25">
      <c r="A1167" s="24" t="s">
        <v>4699</v>
      </c>
      <c r="B1167" s="24" t="s">
        <v>2589</v>
      </c>
      <c r="C1167" s="24" t="s">
        <v>2594</v>
      </c>
      <c r="D1167" s="24" t="s">
        <v>18</v>
      </c>
      <c r="E1167" s="24" t="s">
        <v>59</v>
      </c>
      <c r="F1167" s="25">
        <v>810000</v>
      </c>
      <c r="G1167" s="25">
        <v>810000</v>
      </c>
      <c r="H1167" s="25">
        <v>810000</v>
      </c>
      <c r="I1167" s="25">
        <v>810000</v>
      </c>
    </row>
    <row r="1168" spans="1:9" ht="31.5" x14ac:dyDescent="0.25">
      <c r="A1168" s="24" t="s">
        <v>4699</v>
      </c>
      <c r="B1168" s="24" t="s">
        <v>2589</v>
      </c>
      <c r="C1168" s="36" t="s">
        <v>4596</v>
      </c>
      <c r="D1168" s="24" t="s">
        <v>34</v>
      </c>
      <c r="E1168" s="24" t="s">
        <v>7</v>
      </c>
      <c r="F1168" s="25">
        <v>7200</v>
      </c>
      <c r="G1168" s="25">
        <v>0</v>
      </c>
      <c r="H1168" s="25">
        <v>0</v>
      </c>
      <c r="I1168" s="25">
        <v>0</v>
      </c>
    </row>
    <row r="1169" spans="1:9" ht="31.5" x14ac:dyDescent="0.25">
      <c r="A1169" s="24" t="s">
        <v>4699</v>
      </c>
      <c r="B1169" s="24" t="s">
        <v>2589</v>
      </c>
      <c r="C1169" s="36" t="s">
        <v>4596</v>
      </c>
      <c r="D1169" s="24" t="s">
        <v>34</v>
      </c>
      <c r="E1169" s="24" t="s">
        <v>7</v>
      </c>
      <c r="F1169" s="25">
        <v>1450</v>
      </c>
      <c r="G1169" s="25">
        <v>0</v>
      </c>
      <c r="H1169" s="25">
        <v>0</v>
      </c>
      <c r="I1169" s="25">
        <v>0</v>
      </c>
    </row>
    <row r="1170" spans="1:9" ht="31.5" x14ac:dyDescent="0.25">
      <c r="A1170" s="24" t="s">
        <v>4699</v>
      </c>
      <c r="B1170" s="24" t="s">
        <v>2589</v>
      </c>
      <c r="C1170" s="24" t="s">
        <v>2595</v>
      </c>
      <c r="D1170" s="24" t="s">
        <v>1193</v>
      </c>
      <c r="E1170" s="24" t="s">
        <v>59</v>
      </c>
      <c r="F1170" s="25">
        <v>11748.02</v>
      </c>
      <c r="G1170" s="25">
        <v>0</v>
      </c>
      <c r="H1170" s="25">
        <v>6310.56</v>
      </c>
      <c r="I1170" s="25">
        <v>0</v>
      </c>
    </row>
    <row r="1171" spans="1:9" ht="31.5" x14ac:dyDescent="0.25">
      <c r="A1171" s="24" t="s">
        <v>4699</v>
      </c>
      <c r="B1171" s="24" t="s">
        <v>2589</v>
      </c>
      <c r="C1171" s="24" t="s">
        <v>2596</v>
      </c>
      <c r="D1171" s="24" t="s">
        <v>2597</v>
      </c>
      <c r="E1171" s="24" t="s">
        <v>59</v>
      </c>
      <c r="F1171" s="25">
        <v>22254.799999999999</v>
      </c>
      <c r="G1171" s="25">
        <v>0</v>
      </c>
      <c r="H1171" s="25">
        <v>16879</v>
      </c>
      <c r="I1171" s="25">
        <v>0</v>
      </c>
    </row>
    <row r="1172" spans="1:9" ht="31.5" x14ac:dyDescent="0.25">
      <c r="A1172" s="24" t="s">
        <v>4699</v>
      </c>
      <c r="B1172" s="24" t="s">
        <v>2589</v>
      </c>
      <c r="C1172" s="24" t="s">
        <v>2598</v>
      </c>
      <c r="D1172" s="24" t="s">
        <v>2599</v>
      </c>
      <c r="E1172" s="24" t="s">
        <v>59</v>
      </c>
      <c r="F1172" s="25">
        <v>19200.47</v>
      </c>
      <c r="G1172" s="25">
        <v>0</v>
      </c>
      <c r="H1172" s="25">
        <v>14727.7</v>
      </c>
      <c r="I1172" s="25">
        <v>0</v>
      </c>
    </row>
    <row r="1173" spans="1:9" ht="31.5" x14ac:dyDescent="0.25">
      <c r="A1173" s="24" t="s">
        <v>4699</v>
      </c>
      <c r="B1173" s="24" t="s">
        <v>2589</v>
      </c>
      <c r="C1173" s="24" t="s">
        <v>2600</v>
      </c>
      <c r="D1173" s="24" t="s">
        <v>2601</v>
      </c>
      <c r="E1173" s="24" t="s">
        <v>7</v>
      </c>
      <c r="F1173" s="25">
        <v>11618.28</v>
      </c>
      <c r="G1173" s="25">
        <v>0</v>
      </c>
      <c r="H1173" s="25">
        <v>1326.68</v>
      </c>
      <c r="I1173" s="25">
        <v>0</v>
      </c>
    </row>
    <row r="1174" spans="1:9" ht="31.5" x14ac:dyDescent="0.25">
      <c r="A1174" s="24" t="s">
        <v>4699</v>
      </c>
      <c r="B1174" s="24" t="s">
        <v>2589</v>
      </c>
      <c r="C1174" s="24" t="s">
        <v>2602</v>
      </c>
      <c r="D1174" s="24" t="s">
        <v>2603</v>
      </c>
      <c r="E1174" s="24" t="s">
        <v>7</v>
      </c>
      <c r="F1174" s="25">
        <v>13649.62</v>
      </c>
      <c r="G1174" s="25">
        <v>0</v>
      </c>
      <c r="H1174" s="25">
        <v>0</v>
      </c>
      <c r="I1174" s="25">
        <v>0</v>
      </c>
    </row>
    <row r="1175" spans="1:9" ht="31.5" x14ac:dyDescent="0.25">
      <c r="A1175" s="24" t="s">
        <v>4699</v>
      </c>
      <c r="B1175" s="24" t="s">
        <v>2589</v>
      </c>
      <c r="C1175" s="24" t="s">
        <v>2604</v>
      </c>
      <c r="D1175" s="24" t="s">
        <v>2605</v>
      </c>
      <c r="E1175" s="24" t="s">
        <v>7</v>
      </c>
      <c r="F1175" s="25">
        <v>2222.7199999999998</v>
      </c>
      <c r="G1175" s="25">
        <v>0</v>
      </c>
      <c r="H1175" s="25">
        <v>0</v>
      </c>
      <c r="I1175" s="25">
        <v>0</v>
      </c>
    </row>
    <row r="1176" spans="1:9" ht="31.5" x14ac:dyDescent="0.25">
      <c r="A1176" s="24" t="s">
        <v>4699</v>
      </c>
      <c r="B1176" s="24" t="s">
        <v>2589</v>
      </c>
      <c r="C1176" s="24" t="s">
        <v>2606</v>
      </c>
      <c r="D1176" s="24" t="s">
        <v>131</v>
      </c>
      <c r="E1176" s="24" t="s">
        <v>7</v>
      </c>
      <c r="F1176" s="25">
        <v>133.97</v>
      </c>
      <c r="G1176" s="25">
        <v>0</v>
      </c>
      <c r="H1176" s="25">
        <v>1889.98</v>
      </c>
      <c r="I1176" s="25">
        <v>0</v>
      </c>
    </row>
    <row r="1177" spans="1:9" ht="31.5" x14ac:dyDescent="0.25">
      <c r="A1177" s="24" t="s">
        <v>4699</v>
      </c>
      <c r="B1177" s="24" t="s">
        <v>2589</v>
      </c>
      <c r="C1177" s="24" t="s">
        <v>2607</v>
      </c>
      <c r="D1177" s="24" t="s">
        <v>34</v>
      </c>
      <c r="E1177" s="24" t="s">
        <v>59</v>
      </c>
      <c r="F1177" s="25">
        <v>6000</v>
      </c>
      <c r="G1177" s="25">
        <v>0</v>
      </c>
      <c r="H1177" s="25">
        <v>5050</v>
      </c>
      <c r="I1177" s="25">
        <v>0</v>
      </c>
    </row>
    <row r="1178" spans="1:9" ht="31.5" x14ac:dyDescent="0.25">
      <c r="A1178" s="24" t="s">
        <v>4699</v>
      </c>
      <c r="B1178" s="24" t="s">
        <v>2589</v>
      </c>
      <c r="C1178" s="24" t="s">
        <v>50</v>
      </c>
      <c r="D1178" s="24" t="s">
        <v>51</v>
      </c>
      <c r="E1178" s="24" t="s">
        <v>7</v>
      </c>
      <c r="F1178" s="25">
        <v>0</v>
      </c>
      <c r="G1178" s="25">
        <v>0</v>
      </c>
      <c r="H1178" s="25">
        <v>939</v>
      </c>
      <c r="I1178" s="25">
        <v>0</v>
      </c>
    </row>
    <row r="1179" spans="1:9" ht="31.5" x14ac:dyDescent="0.25">
      <c r="A1179" s="24" t="s">
        <v>4699</v>
      </c>
      <c r="B1179" s="24" t="s">
        <v>2608</v>
      </c>
      <c r="C1179" s="24" t="s">
        <v>2609</v>
      </c>
      <c r="D1179" s="24" t="s">
        <v>2388</v>
      </c>
      <c r="E1179" s="24" t="s">
        <v>7</v>
      </c>
      <c r="F1179" s="25">
        <v>300</v>
      </c>
      <c r="G1179" s="25">
        <v>0</v>
      </c>
      <c r="H1179" s="25">
        <v>300</v>
      </c>
      <c r="I1179" s="25">
        <v>0</v>
      </c>
    </row>
    <row r="1180" spans="1:9" x14ac:dyDescent="0.25">
      <c r="A1180" s="26" t="s">
        <v>45</v>
      </c>
      <c r="B1180" s="26" t="s">
        <v>34</v>
      </c>
      <c r="C1180" s="26" t="s">
        <v>34</v>
      </c>
      <c r="D1180" s="26" t="s">
        <v>34</v>
      </c>
      <c r="E1180" s="26" t="s">
        <v>34</v>
      </c>
      <c r="F1180" s="27">
        <f>SUM(F1164:F1179)</f>
        <v>957117.4</v>
      </c>
      <c r="G1180" s="27">
        <f>SUM(G1164:G1179)</f>
        <v>810000</v>
      </c>
      <c r="H1180" s="27">
        <f>SUM(H1164:H1179)</f>
        <v>915809.28000000003</v>
      </c>
      <c r="I1180" s="27">
        <f>SUM(I1164:I1179)</f>
        <v>818930.39</v>
      </c>
    </row>
    <row r="1181" spans="1:9" ht="31.5" x14ac:dyDescent="0.25">
      <c r="A1181" s="24" t="s">
        <v>2619</v>
      </c>
      <c r="B1181" s="24" t="s">
        <v>2620</v>
      </c>
      <c r="C1181" s="36" t="s">
        <v>4596</v>
      </c>
      <c r="D1181" s="24" t="s">
        <v>34</v>
      </c>
      <c r="E1181" s="24" t="s">
        <v>7</v>
      </c>
      <c r="F1181" s="25">
        <v>17200</v>
      </c>
      <c r="G1181" s="25">
        <v>0</v>
      </c>
      <c r="H1181" s="25">
        <v>0</v>
      </c>
      <c r="I1181" s="25">
        <v>0</v>
      </c>
    </row>
    <row r="1182" spans="1:9" ht="31.5" x14ac:dyDescent="0.25">
      <c r="A1182" s="24" t="s">
        <v>2619</v>
      </c>
      <c r="B1182" s="24" t="s">
        <v>2621</v>
      </c>
      <c r="C1182" s="36" t="s">
        <v>4596</v>
      </c>
      <c r="D1182" s="24" t="s">
        <v>34</v>
      </c>
      <c r="E1182" s="24" t="s">
        <v>59</v>
      </c>
      <c r="F1182" s="25">
        <v>0</v>
      </c>
      <c r="G1182" s="25">
        <v>0</v>
      </c>
      <c r="H1182" s="25">
        <v>1660</v>
      </c>
      <c r="I1182" s="25">
        <v>0</v>
      </c>
    </row>
    <row r="1183" spans="1:9" ht="31.5" x14ac:dyDescent="0.25">
      <c r="A1183" s="24" t="s">
        <v>2619</v>
      </c>
      <c r="B1183" s="24" t="s">
        <v>2622</v>
      </c>
      <c r="C1183" s="24" t="s">
        <v>2623</v>
      </c>
      <c r="D1183" s="24" t="s">
        <v>2624</v>
      </c>
      <c r="E1183" s="24" t="s">
        <v>7</v>
      </c>
      <c r="F1183" s="25">
        <v>478388.73</v>
      </c>
      <c r="G1183" s="25">
        <v>0</v>
      </c>
      <c r="H1183" s="25">
        <v>402220.98</v>
      </c>
      <c r="I1183" s="25">
        <v>0</v>
      </c>
    </row>
    <row r="1184" spans="1:9" ht="31.5" x14ac:dyDescent="0.25">
      <c r="A1184" s="24" t="s">
        <v>2619</v>
      </c>
      <c r="B1184" s="24" t="s">
        <v>2625</v>
      </c>
      <c r="C1184" s="24" t="s">
        <v>2626</v>
      </c>
      <c r="D1184" s="24" t="s">
        <v>298</v>
      </c>
      <c r="E1184" s="24" t="s">
        <v>7</v>
      </c>
      <c r="F1184" s="25">
        <v>4750.79</v>
      </c>
      <c r="G1184" s="25">
        <v>0</v>
      </c>
      <c r="H1184" s="25">
        <v>5028.8900000000003</v>
      </c>
      <c r="I1184" s="25">
        <v>0</v>
      </c>
    </row>
    <row r="1185" spans="1:9" ht="31.5" x14ac:dyDescent="0.25">
      <c r="A1185" s="24" t="s">
        <v>2619</v>
      </c>
      <c r="B1185" s="24" t="s">
        <v>2627</v>
      </c>
      <c r="C1185" s="24" t="s">
        <v>2628</v>
      </c>
      <c r="D1185" s="24" t="s">
        <v>485</v>
      </c>
      <c r="E1185" s="24" t="s">
        <v>7</v>
      </c>
      <c r="F1185" s="25">
        <v>0</v>
      </c>
      <c r="G1185" s="25">
        <v>0</v>
      </c>
      <c r="H1185" s="25">
        <v>12797.5</v>
      </c>
      <c r="I1185" s="25">
        <v>0</v>
      </c>
    </row>
    <row r="1186" spans="1:9" ht="31.5" x14ac:dyDescent="0.25">
      <c r="A1186" s="24" t="s">
        <v>2619</v>
      </c>
      <c r="B1186" s="24" t="s">
        <v>429</v>
      </c>
      <c r="C1186" s="24" t="s">
        <v>52</v>
      </c>
      <c r="D1186" s="24" t="s">
        <v>14</v>
      </c>
      <c r="E1186" s="24" t="s">
        <v>59</v>
      </c>
      <c r="F1186" s="25">
        <v>8214.82</v>
      </c>
      <c r="G1186" s="25">
        <v>0</v>
      </c>
      <c r="H1186" s="25">
        <v>0</v>
      </c>
      <c r="I1186" s="25">
        <v>0</v>
      </c>
    </row>
    <row r="1187" spans="1:9" ht="31.5" x14ac:dyDescent="0.25">
      <c r="A1187" s="24" t="s">
        <v>2619</v>
      </c>
      <c r="B1187" s="24" t="s">
        <v>2629</v>
      </c>
      <c r="C1187" s="24" t="s">
        <v>2630</v>
      </c>
      <c r="D1187" s="24" t="s">
        <v>2631</v>
      </c>
      <c r="E1187" s="24" t="s">
        <v>59</v>
      </c>
      <c r="F1187" s="25">
        <v>0</v>
      </c>
      <c r="G1187" s="25">
        <v>0</v>
      </c>
      <c r="H1187" s="25">
        <v>2503.31</v>
      </c>
      <c r="I1187" s="25">
        <v>0</v>
      </c>
    </row>
    <row r="1188" spans="1:9" ht="31.5" x14ac:dyDescent="0.25">
      <c r="A1188" s="24" t="s">
        <v>2619</v>
      </c>
      <c r="B1188" s="24" t="s">
        <v>2632</v>
      </c>
      <c r="C1188" s="24" t="s">
        <v>2633</v>
      </c>
      <c r="D1188" s="24" t="s">
        <v>2634</v>
      </c>
      <c r="E1188" s="24" t="s">
        <v>59</v>
      </c>
      <c r="F1188" s="25">
        <v>0</v>
      </c>
      <c r="G1188" s="25">
        <v>0</v>
      </c>
      <c r="H1188" s="25">
        <v>1656</v>
      </c>
      <c r="I1188" s="25">
        <v>0</v>
      </c>
    </row>
    <row r="1189" spans="1:9" ht="31.5" x14ac:dyDescent="0.25">
      <c r="A1189" s="24" t="s">
        <v>2619</v>
      </c>
      <c r="B1189" s="24" t="s">
        <v>2635</v>
      </c>
      <c r="C1189" s="24" t="s">
        <v>2636</v>
      </c>
      <c r="D1189" s="24" t="s">
        <v>2637</v>
      </c>
      <c r="E1189" s="24" t="s">
        <v>59</v>
      </c>
      <c r="F1189" s="25">
        <v>471333.83</v>
      </c>
      <c r="G1189" s="25">
        <v>0</v>
      </c>
      <c r="H1189" s="25">
        <v>470178.43</v>
      </c>
      <c r="I1189" s="25">
        <v>470178.43</v>
      </c>
    </row>
    <row r="1190" spans="1:9" ht="31.5" x14ac:dyDescent="0.25">
      <c r="A1190" s="24" t="s">
        <v>2619</v>
      </c>
      <c r="B1190" s="24" t="s">
        <v>2638</v>
      </c>
      <c r="C1190" s="24" t="s">
        <v>2639</v>
      </c>
      <c r="D1190" s="24" t="s">
        <v>1736</v>
      </c>
      <c r="E1190" s="24" t="s">
        <v>59</v>
      </c>
      <c r="F1190" s="25">
        <v>5810.82</v>
      </c>
      <c r="G1190" s="25">
        <v>0</v>
      </c>
      <c r="H1190" s="25">
        <v>0</v>
      </c>
      <c r="I1190" s="25">
        <v>0</v>
      </c>
    </row>
    <row r="1191" spans="1:9" ht="31.5" x14ac:dyDescent="0.25">
      <c r="A1191" s="24" t="s">
        <v>2619</v>
      </c>
      <c r="B1191" s="24" t="s">
        <v>2640</v>
      </c>
      <c r="C1191" s="24" t="s">
        <v>2623</v>
      </c>
      <c r="D1191" s="24" t="s">
        <v>2624</v>
      </c>
      <c r="E1191" s="24" t="s">
        <v>59</v>
      </c>
      <c r="F1191" s="25">
        <v>97365.53</v>
      </c>
      <c r="G1191" s="25">
        <v>0</v>
      </c>
      <c r="H1191" s="25">
        <v>97365.53</v>
      </c>
      <c r="I1191" s="25">
        <v>0</v>
      </c>
    </row>
    <row r="1192" spans="1:9" x14ac:dyDescent="0.25">
      <c r="A1192" s="26" t="s">
        <v>45</v>
      </c>
      <c r="B1192" s="26" t="s">
        <v>34</v>
      </c>
      <c r="C1192" s="26" t="s">
        <v>34</v>
      </c>
      <c r="D1192" s="26" t="s">
        <v>34</v>
      </c>
      <c r="E1192" s="26" t="s">
        <v>34</v>
      </c>
      <c r="F1192" s="27">
        <f>SUM(F1181:F1191)</f>
        <v>1083064.5199999998</v>
      </c>
      <c r="G1192" s="27">
        <f>SUM(G1181:G1191)</f>
        <v>0</v>
      </c>
      <c r="H1192" s="27">
        <f>SUM(H1181:H1191)</f>
        <v>993410.64</v>
      </c>
      <c r="I1192" s="27">
        <f>SUM(I1181:I1191)</f>
        <v>470178.43</v>
      </c>
    </row>
    <row r="1193" spans="1:9" ht="31.5" x14ac:dyDescent="0.25">
      <c r="A1193" s="24" t="s">
        <v>2657</v>
      </c>
      <c r="B1193" s="24" t="s">
        <v>89</v>
      </c>
      <c r="C1193" s="24" t="s">
        <v>2524</v>
      </c>
      <c r="D1193" s="24" t="s">
        <v>42</v>
      </c>
      <c r="E1193" s="24" t="s">
        <v>59</v>
      </c>
      <c r="F1193" s="25">
        <v>0</v>
      </c>
      <c r="G1193" s="25">
        <v>0</v>
      </c>
      <c r="H1193" s="25">
        <v>16405.21</v>
      </c>
      <c r="I1193" s="25">
        <v>0</v>
      </c>
    </row>
    <row r="1194" spans="1:9" ht="31.5" x14ac:dyDescent="0.25">
      <c r="A1194" s="24" t="s">
        <v>2657</v>
      </c>
      <c r="B1194" s="24" t="s">
        <v>89</v>
      </c>
      <c r="C1194" s="24" t="s">
        <v>2658</v>
      </c>
      <c r="D1194" s="24" t="s">
        <v>300</v>
      </c>
      <c r="E1194" s="24" t="s">
        <v>7</v>
      </c>
      <c r="F1194" s="25">
        <v>0</v>
      </c>
      <c r="G1194" s="25">
        <v>0</v>
      </c>
      <c r="H1194" s="25">
        <v>227</v>
      </c>
      <c r="I1194" s="25">
        <v>0</v>
      </c>
    </row>
    <row r="1195" spans="1:9" x14ac:dyDescent="0.25">
      <c r="A1195" s="26" t="s">
        <v>45</v>
      </c>
      <c r="B1195" s="26" t="s">
        <v>34</v>
      </c>
      <c r="C1195" s="26" t="s">
        <v>34</v>
      </c>
      <c r="D1195" s="26" t="s">
        <v>34</v>
      </c>
      <c r="E1195" s="26" t="s">
        <v>34</v>
      </c>
      <c r="F1195" s="27">
        <f>SUM(F1193:F1194)</f>
        <v>0</v>
      </c>
      <c r="G1195" s="27">
        <f>SUM(G1193:G1194)</f>
        <v>0</v>
      </c>
      <c r="H1195" s="27">
        <f>SUM(H1193:H1194)</f>
        <v>16632.21</v>
      </c>
      <c r="I1195" s="27">
        <f>SUM(I1193:I1194)</f>
        <v>0</v>
      </c>
    </row>
    <row r="1196" spans="1:9" ht="31.5" x14ac:dyDescent="0.25">
      <c r="A1196" s="33" t="s">
        <v>2659</v>
      </c>
      <c r="B1196" s="33" t="s">
        <v>2660</v>
      </c>
      <c r="C1196" s="33" t="s">
        <v>2661</v>
      </c>
      <c r="D1196" s="33" t="s">
        <v>42</v>
      </c>
      <c r="E1196" s="42" t="s">
        <v>59</v>
      </c>
      <c r="F1196" s="32">
        <v>47003.360000000001</v>
      </c>
      <c r="G1196" s="32">
        <v>0</v>
      </c>
      <c r="H1196" s="32">
        <v>27181.51</v>
      </c>
      <c r="I1196" s="32">
        <v>0</v>
      </c>
    </row>
    <row r="1197" spans="1:9" ht="31.5" x14ac:dyDescent="0.25">
      <c r="A1197" s="33" t="s">
        <v>2659</v>
      </c>
      <c r="B1197" s="33" t="s">
        <v>2660</v>
      </c>
      <c r="C1197" s="33" t="s">
        <v>2662</v>
      </c>
      <c r="D1197" s="33" t="s">
        <v>2593</v>
      </c>
      <c r="E1197" s="42" t="s">
        <v>7</v>
      </c>
      <c r="F1197" s="32">
        <v>560.91</v>
      </c>
      <c r="G1197" s="32">
        <v>0</v>
      </c>
      <c r="H1197" s="32">
        <v>587.74</v>
      </c>
      <c r="I1197" s="32">
        <v>0</v>
      </c>
    </row>
    <row r="1198" spans="1:9" ht="31.5" x14ac:dyDescent="0.25">
      <c r="A1198" s="33" t="s">
        <v>2659</v>
      </c>
      <c r="B1198" s="33" t="s">
        <v>2660</v>
      </c>
      <c r="C1198" s="33" t="s">
        <v>2663</v>
      </c>
      <c r="D1198" s="33" t="s">
        <v>195</v>
      </c>
      <c r="E1198" s="42" t="s">
        <v>7</v>
      </c>
      <c r="F1198" s="32">
        <v>2520.9299999999998</v>
      </c>
      <c r="G1198" s="32">
        <v>0</v>
      </c>
      <c r="H1198" s="32">
        <v>0</v>
      </c>
      <c r="I1198" s="32">
        <v>0</v>
      </c>
    </row>
    <row r="1199" spans="1:9" ht="31.5" x14ac:dyDescent="0.25">
      <c r="A1199" s="33" t="s">
        <v>2659</v>
      </c>
      <c r="B1199" s="33" t="s">
        <v>2660</v>
      </c>
      <c r="C1199" s="33" t="s">
        <v>2664</v>
      </c>
      <c r="D1199" s="33" t="s">
        <v>14</v>
      </c>
      <c r="E1199" s="42" t="s">
        <v>7</v>
      </c>
      <c r="F1199" s="32">
        <v>30371.16</v>
      </c>
      <c r="G1199" s="32">
        <v>0</v>
      </c>
      <c r="H1199" s="32">
        <v>28605.919999999998</v>
      </c>
      <c r="I1199" s="32">
        <v>0</v>
      </c>
    </row>
    <row r="1200" spans="1:9" ht="31.5" x14ac:dyDescent="0.25">
      <c r="A1200" s="33" t="s">
        <v>2659</v>
      </c>
      <c r="B1200" s="33" t="s">
        <v>2660</v>
      </c>
      <c r="C1200" s="43" t="s">
        <v>2665</v>
      </c>
      <c r="D1200" s="43">
        <v>31821381</v>
      </c>
      <c r="E1200" s="44" t="s">
        <v>7</v>
      </c>
      <c r="F1200" s="32">
        <v>0</v>
      </c>
      <c r="G1200" s="32">
        <v>0</v>
      </c>
      <c r="H1200" s="32">
        <v>4819.04</v>
      </c>
      <c r="I1200" s="32">
        <v>0</v>
      </c>
    </row>
    <row r="1201" spans="1:9" x14ac:dyDescent="0.25">
      <c r="A1201" s="34" t="s">
        <v>45</v>
      </c>
      <c r="B1201" s="34" t="s">
        <v>34</v>
      </c>
      <c r="C1201" s="34" t="s">
        <v>34</v>
      </c>
      <c r="D1201" s="34" t="s">
        <v>34</v>
      </c>
      <c r="E1201" s="34" t="s">
        <v>34</v>
      </c>
      <c r="F1201" s="35">
        <f>SUM(F1196:F1200)</f>
        <v>80456.36</v>
      </c>
      <c r="G1201" s="35">
        <f>SUM(G1196:G1200)</f>
        <v>0</v>
      </c>
      <c r="H1201" s="35">
        <f>SUM(H1196:H1200)</f>
        <v>61194.21</v>
      </c>
      <c r="I1201" s="35">
        <f>SUM(I1196:I1200)</f>
        <v>0</v>
      </c>
    </row>
    <row r="1202" spans="1:9" ht="63" x14ac:dyDescent="0.25">
      <c r="A1202" s="24" t="s">
        <v>4685</v>
      </c>
      <c r="B1202" s="24" t="s">
        <v>2677</v>
      </c>
      <c r="C1202" s="24" t="s">
        <v>2678</v>
      </c>
      <c r="D1202" s="24" t="s">
        <v>42</v>
      </c>
      <c r="E1202" s="24" t="s">
        <v>59</v>
      </c>
      <c r="F1202" s="25">
        <v>0</v>
      </c>
      <c r="G1202" s="25">
        <v>0</v>
      </c>
      <c r="H1202" s="25">
        <v>25000</v>
      </c>
      <c r="I1202" s="25">
        <v>0</v>
      </c>
    </row>
    <row r="1203" spans="1:9" x14ac:dyDescent="0.25">
      <c r="A1203" s="26" t="s">
        <v>45</v>
      </c>
      <c r="B1203" s="26"/>
      <c r="C1203" s="26" t="s">
        <v>34</v>
      </c>
      <c r="D1203" s="26" t="s">
        <v>34</v>
      </c>
      <c r="E1203" s="26" t="s">
        <v>34</v>
      </c>
      <c r="F1203" s="27">
        <f>SUM(F1202)</f>
        <v>0</v>
      </c>
      <c r="G1203" s="27">
        <f>SUM(G1202)</f>
        <v>0</v>
      </c>
      <c r="H1203" s="27">
        <f>SUM(H1202)</f>
        <v>25000</v>
      </c>
      <c r="I1203" s="27">
        <f>SUM(I1202)</f>
        <v>0</v>
      </c>
    </row>
    <row r="1204" spans="1:9" ht="31.5" x14ac:dyDescent="0.25">
      <c r="A1204" s="29" t="s">
        <v>4706</v>
      </c>
      <c r="B1204" s="30">
        <v>13845696</v>
      </c>
      <c r="C1204" s="30" t="s">
        <v>2681</v>
      </c>
      <c r="D1204" s="30" t="s">
        <v>2682</v>
      </c>
      <c r="E1204" s="24" t="s">
        <v>7</v>
      </c>
      <c r="F1204" s="25">
        <v>0</v>
      </c>
      <c r="G1204" s="25">
        <v>0</v>
      </c>
      <c r="H1204" s="45">
        <v>157682.4</v>
      </c>
      <c r="I1204" s="25">
        <v>0</v>
      </c>
    </row>
    <row r="1205" spans="1:9" ht="31.5" x14ac:dyDescent="0.25">
      <c r="A1205" s="29" t="s">
        <v>4706</v>
      </c>
      <c r="B1205" s="30">
        <v>13845696</v>
      </c>
      <c r="C1205" s="30" t="s">
        <v>2683</v>
      </c>
      <c r="D1205" s="30" t="s">
        <v>2684</v>
      </c>
      <c r="E1205" s="24" t="s">
        <v>7</v>
      </c>
      <c r="F1205" s="25">
        <v>0</v>
      </c>
      <c r="G1205" s="25">
        <v>0</v>
      </c>
      <c r="H1205" s="45">
        <v>6939</v>
      </c>
      <c r="I1205" s="25">
        <v>0</v>
      </c>
    </row>
    <row r="1206" spans="1:9" ht="31.5" x14ac:dyDescent="0.25">
      <c r="A1206" s="29" t="s">
        <v>4706</v>
      </c>
      <c r="B1206" s="30">
        <v>13845696</v>
      </c>
      <c r="C1206" s="30" t="s">
        <v>2685</v>
      </c>
      <c r="D1206" s="30" t="s">
        <v>1059</v>
      </c>
      <c r="E1206" s="24" t="s">
        <v>7</v>
      </c>
      <c r="F1206" s="25">
        <v>0</v>
      </c>
      <c r="G1206" s="25">
        <v>0</v>
      </c>
      <c r="H1206" s="45">
        <v>205.07</v>
      </c>
      <c r="I1206" s="25">
        <v>0</v>
      </c>
    </row>
    <row r="1207" spans="1:9" ht="31.5" x14ac:dyDescent="0.25">
      <c r="A1207" s="29" t="s">
        <v>4706</v>
      </c>
      <c r="B1207" s="30">
        <v>13845696</v>
      </c>
      <c r="C1207" s="30" t="s">
        <v>2686</v>
      </c>
      <c r="D1207" s="30" t="s">
        <v>69</v>
      </c>
      <c r="E1207" s="24" t="s">
        <v>7</v>
      </c>
      <c r="F1207" s="25">
        <v>0</v>
      </c>
      <c r="G1207" s="25">
        <v>0</v>
      </c>
      <c r="H1207" s="45">
        <v>854.98</v>
      </c>
      <c r="I1207" s="25">
        <v>0</v>
      </c>
    </row>
    <row r="1208" spans="1:9" ht="31.5" x14ac:dyDescent="0.25">
      <c r="A1208" s="29" t="s">
        <v>4706</v>
      </c>
      <c r="B1208" s="30">
        <v>13845696</v>
      </c>
      <c r="C1208" s="30" t="s">
        <v>2687</v>
      </c>
      <c r="D1208" s="30" t="s">
        <v>31</v>
      </c>
      <c r="E1208" s="24" t="s">
        <v>32</v>
      </c>
      <c r="F1208" s="25">
        <v>0</v>
      </c>
      <c r="G1208" s="25">
        <v>0</v>
      </c>
      <c r="H1208" s="45">
        <v>1647.96</v>
      </c>
      <c r="I1208" s="25">
        <v>0</v>
      </c>
    </row>
    <row r="1209" spans="1:9" ht="31.5" x14ac:dyDescent="0.25">
      <c r="A1209" s="29" t="s">
        <v>4706</v>
      </c>
      <c r="B1209" s="30" t="s">
        <v>2688</v>
      </c>
      <c r="C1209" s="30" t="s">
        <v>2689</v>
      </c>
      <c r="D1209" s="30" t="s">
        <v>42</v>
      </c>
      <c r="E1209" s="24" t="s">
        <v>59</v>
      </c>
      <c r="F1209" s="25">
        <v>880.65</v>
      </c>
      <c r="G1209" s="25">
        <v>0</v>
      </c>
      <c r="H1209" s="45">
        <v>7221.09</v>
      </c>
      <c r="I1209" s="25">
        <v>0</v>
      </c>
    </row>
    <row r="1210" spans="1:9" x14ac:dyDescent="0.25">
      <c r="A1210" s="26" t="s">
        <v>45</v>
      </c>
      <c r="B1210" s="26" t="s">
        <v>34</v>
      </c>
      <c r="C1210" s="26" t="s">
        <v>34</v>
      </c>
      <c r="D1210" s="26" t="s">
        <v>34</v>
      </c>
      <c r="E1210" s="26" t="s">
        <v>34</v>
      </c>
      <c r="F1210" s="27">
        <f>SUM(F1204:F1209)</f>
        <v>880.65</v>
      </c>
      <c r="G1210" s="27">
        <f t="shared" ref="G1210:I1210" si="2">SUM(G1204:G1209)</f>
        <v>0</v>
      </c>
      <c r="H1210" s="27">
        <f t="shared" si="2"/>
        <v>174550.5</v>
      </c>
      <c r="I1210" s="27">
        <f t="shared" si="2"/>
        <v>0</v>
      </c>
    </row>
    <row r="1211" spans="1:9" ht="31.5" x14ac:dyDescent="0.25">
      <c r="A1211" s="46" t="s">
        <v>4702</v>
      </c>
      <c r="B1211" s="46" t="s">
        <v>151</v>
      </c>
      <c r="C1211" s="36" t="s">
        <v>4596</v>
      </c>
      <c r="D1211" s="46" t="s">
        <v>34</v>
      </c>
      <c r="E1211" s="46" t="s">
        <v>7</v>
      </c>
      <c r="F1211" s="38">
        <v>537063</v>
      </c>
      <c r="G1211" s="38">
        <v>0</v>
      </c>
      <c r="H1211" s="38">
        <v>77458</v>
      </c>
      <c r="I1211" s="38">
        <v>0</v>
      </c>
    </row>
    <row r="1212" spans="1:9" ht="31.5" x14ac:dyDescent="0.25">
      <c r="A1212" s="46" t="s">
        <v>4702</v>
      </c>
      <c r="B1212" s="46" t="s">
        <v>151</v>
      </c>
      <c r="C1212" s="46" t="s">
        <v>2701</v>
      </c>
      <c r="D1212" s="46" t="s">
        <v>42</v>
      </c>
      <c r="E1212" s="46" t="s">
        <v>59</v>
      </c>
      <c r="F1212" s="38">
        <v>4418</v>
      </c>
      <c r="G1212" s="38">
        <v>0</v>
      </c>
      <c r="H1212" s="38">
        <v>66312</v>
      </c>
      <c r="I1212" s="38">
        <v>0</v>
      </c>
    </row>
    <row r="1213" spans="1:9" ht="31.5" x14ac:dyDescent="0.25">
      <c r="A1213" s="46" t="s">
        <v>4702</v>
      </c>
      <c r="B1213" s="46" t="s">
        <v>151</v>
      </c>
      <c r="C1213" s="46" t="s">
        <v>2702</v>
      </c>
      <c r="D1213" s="46" t="s">
        <v>14</v>
      </c>
      <c r="E1213" s="46" t="s">
        <v>59</v>
      </c>
      <c r="F1213" s="38">
        <v>23058</v>
      </c>
      <c r="G1213" s="38">
        <v>0</v>
      </c>
      <c r="H1213" s="38">
        <v>25593</v>
      </c>
      <c r="I1213" s="38">
        <v>0</v>
      </c>
    </row>
    <row r="1214" spans="1:9" ht="31.5" x14ac:dyDescent="0.25">
      <c r="A1214" s="46" t="s">
        <v>4702</v>
      </c>
      <c r="B1214" s="46" t="s">
        <v>151</v>
      </c>
      <c r="C1214" s="46" t="s">
        <v>2703</v>
      </c>
      <c r="D1214" s="46" t="s">
        <v>2593</v>
      </c>
      <c r="E1214" s="46" t="s">
        <v>59</v>
      </c>
      <c r="F1214" s="38">
        <v>10645</v>
      </c>
      <c r="G1214" s="38">
        <v>0</v>
      </c>
      <c r="H1214" s="38">
        <v>1747</v>
      </c>
      <c r="I1214" s="38">
        <v>0</v>
      </c>
    </row>
    <row r="1215" spans="1:9" ht="47.25" x14ac:dyDescent="0.25">
      <c r="A1215" s="46" t="s">
        <v>4702</v>
      </c>
      <c r="B1215" s="46" t="s">
        <v>151</v>
      </c>
      <c r="C1215" s="46" t="s">
        <v>2704</v>
      </c>
      <c r="D1215" s="46" t="s">
        <v>69</v>
      </c>
      <c r="E1215" s="46" t="s">
        <v>59</v>
      </c>
      <c r="F1215" s="38">
        <v>529</v>
      </c>
      <c r="G1215" s="38">
        <v>0</v>
      </c>
      <c r="H1215" s="38">
        <v>0</v>
      </c>
      <c r="I1215" s="38">
        <v>0</v>
      </c>
    </row>
    <row r="1216" spans="1:9" ht="31.5" x14ac:dyDescent="0.25">
      <c r="A1216" s="46" t="s">
        <v>4702</v>
      </c>
      <c r="B1216" s="46" t="s">
        <v>151</v>
      </c>
      <c r="C1216" s="46" t="s">
        <v>2705</v>
      </c>
      <c r="D1216" s="46" t="s">
        <v>193</v>
      </c>
      <c r="E1216" s="46" t="s">
        <v>59</v>
      </c>
      <c r="F1216" s="38">
        <v>902</v>
      </c>
      <c r="G1216" s="38">
        <v>0</v>
      </c>
      <c r="H1216" s="38">
        <v>0</v>
      </c>
      <c r="I1216" s="38">
        <v>0</v>
      </c>
    </row>
    <row r="1217" spans="1:9" x14ac:dyDescent="0.25">
      <c r="A1217" s="47" t="s">
        <v>45</v>
      </c>
      <c r="B1217" s="47" t="s">
        <v>34</v>
      </c>
      <c r="C1217" s="47" t="s">
        <v>34</v>
      </c>
      <c r="D1217" s="47" t="s">
        <v>34</v>
      </c>
      <c r="E1217" s="47" t="s">
        <v>34</v>
      </c>
      <c r="F1217" s="48">
        <f>SUM(F1211:F1216)</f>
        <v>576615</v>
      </c>
      <c r="G1217" s="48">
        <f>SUM(G1211:G1216)</f>
        <v>0</v>
      </c>
      <c r="H1217" s="48">
        <f>SUM(H1211:H1216)</f>
        <v>171110</v>
      </c>
      <c r="I1217" s="48">
        <f>SUM(I1211:I1216)</f>
        <v>0</v>
      </c>
    </row>
    <row r="1218" spans="1:9" ht="31.5" x14ac:dyDescent="0.25">
      <c r="A1218" s="24" t="s">
        <v>2716</v>
      </c>
      <c r="B1218" s="46" t="s">
        <v>2717</v>
      </c>
      <c r="C1218" s="46" t="s">
        <v>2718</v>
      </c>
      <c r="D1218" s="46" t="s">
        <v>2719</v>
      </c>
      <c r="E1218" s="46" t="s">
        <v>7</v>
      </c>
      <c r="F1218" s="38">
        <v>0</v>
      </c>
      <c r="G1218" s="38">
        <v>0</v>
      </c>
      <c r="H1218" s="38">
        <v>23663</v>
      </c>
      <c r="I1218" s="38">
        <v>0</v>
      </c>
    </row>
    <row r="1219" spans="1:9" ht="31.5" x14ac:dyDescent="0.25">
      <c r="A1219" s="24" t="s">
        <v>2716</v>
      </c>
      <c r="B1219" s="46" t="s">
        <v>2717</v>
      </c>
      <c r="C1219" s="46" t="s">
        <v>2720</v>
      </c>
      <c r="D1219" s="46" t="s">
        <v>2721</v>
      </c>
      <c r="E1219" s="46" t="s">
        <v>7</v>
      </c>
      <c r="F1219" s="38">
        <v>0</v>
      </c>
      <c r="G1219" s="38">
        <v>0</v>
      </c>
      <c r="H1219" s="38">
        <v>10227</v>
      </c>
      <c r="I1219" s="38">
        <v>0</v>
      </c>
    </row>
    <row r="1220" spans="1:9" ht="31.5" x14ac:dyDescent="0.25">
      <c r="A1220" s="24" t="s">
        <v>2716</v>
      </c>
      <c r="B1220" s="46" t="s">
        <v>2717</v>
      </c>
      <c r="C1220" s="46" t="s">
        <v>2722</v>
      </c>
      <c r="D1220" s="46" t="s">
        <v>2523</v>
      </c>
      <c r="E1220" s="46" t="s">
        <v>59</v>
      </c>
      <c r="F1220" s="38">
        <v>0</v>
      </c>
      <c r="G1220" s="38">
        <v>0</v>
      </c>
      <c r="H1220" s="38">
        <v>5042</v>
      </c>
      <c r="I1220" s="38">
        <v>0</v>
      </c>
    </row>
    <row r="1221" spans="1:9" ht="31.5" x14ac:dyDescent="0.25">
      <c r="A1221" s="24" t="s">
        <v>2716</v>
      </c>
      <c r="B1221" s="46" t="s">
        <v>2717</v>
      </c>
      <c r="C1221" s="46" t="s">
        <v>2723</v>
      </c>
      <c r="D1221" s="46" t="s">
        <v>2724</v>
      </c>
      <c r="E1221" s="46" t="s">
        <v>7</v>
      </c>
      <c r="F1221" s="38">
        <v>0</v>
      </c>
      <c r="G1221" s="38">
        <v>0</v>
      </c>
      <c r="H1221" s="38">
        <v>1036</v>
      </c>
      <c r="I1221" s="38">
        <v>0</v>
      </c>
    </row>
    <row r="1222" spans="1:9" ht="31.5" x14ac:dyDescent="0.25">
      <c r="A1222" s="24" t="s">
        <v>2716</v>
      </c>
      <c r="B1222" s="46" t="s">
        <v>2717</v>
      </c>
      <c r="C1222" s="46" t="s">
        <v>2725</v>
      </c>
      <c r="D1222" s="46" t="s">
        <v>42</v>
      </c>
      <c r="E1222" s="46" t="s">
        <v>59</v>
      </c>
      <c r="F1222" s="38">
        <v>9926</v>
      </c>
      <c r="G1222" s="38">
        <v>0</v>
      </c>
      <c r="H1222" s="38">
        <v>37314</v>
      </c>
      <c r="I1222" s="38">
        <v>0</v>
      </c>
    </row>
    <row r="1223" spans="1:9" x14ac:dyDescent="0.25">
      <c r="A1223" s="26" t="s">
        <v>45</v>
      </c>
      <c r="B1223" s="26" t="s">
        <v>34</v>
      </c>
      <c r="C1223" s="26" t="s">
        <v>34</v>
      </c>
      <c r="D1223" s="26" t="s">
        <v>34</v>
      </c>
      <c r="E1223" s="26" t="s">
        <v>34</v>
      </c>
      <c r="F1223" s="27">
        <f>SUM(F1218:F1222)</f>
        <v>9926</v>
      </c>
      <c r="G1223" s="27">
        <f>SUM(G1218:G1222)</f>
        <v>0</v>
      </c>
      <c r="H1223" s="27">
        <f>SUM(H1218:H1222)</f>
        <v>77282</v>
      </c>
      <c r="I1223" s="27">
        <f>SUM(I1218:I1222)</f>
        <v>0</v>
      </c>
    </row>
    <row r="1224" spans="1:9" ht="31.5" x14ac:dyDescent="0.25">
      <c r="A1224" s="24" t="s">
        <v>2726</v>
      </c>
      <c r="B1224" s="24" t="s">
        <v>2727</v>
      </c>
      <c r="C1224" s="24" t="s">
        <v>2728</v>
      </c>
      <c r="D1224" s="49" t="s">
        <v>296</v>
      </c>
      <c r="E1224" s="49" t="s">
        <v>7</v>
      </c>
      <c r="F1224" s="50">
        <v>825.81</v>
      </c>
      <c r="G1224" s="50">
        <v>0</v>
      </c>
      <c r="H1224" s="51">
        <v>1000</v>
      </c>
      <c r="I1224" s="50">
        <v>0</v>
      </c>
    </row>
    <row r="1225" spans="1:9" ht="31.5" x14ac:dyDescent="0.25">
      <c r="A1225" s="24" t="s">
        <v>2726</v>
      </c>
      <c r="B1225" s="24" t="s">
        <v>2727</v>
      </c>
      <c r="C1225" s="24" t="s">
        <v>2729</v>
      </c>
      <c r="D1225" s="49" t="s">
        <v>195</v>
      </c>
      <c r="E1225" s="49" t="s">
        <v>7</v>
      </c>
      <c r="F1225" s="50">
        <v>5228.5200000000004</v>
      </c>
      <c r="G1225" s="50">
        <v>0</v>
      </c>
      <c r="H1225" s="50">
        <v>1742</v>
      </c>
      <c r="I1225" s="50">
        <v>0</v>
      </c>
    </row>
    <row r="1226" spans="1:9" ht="31.5" x14ac:dyDescent="0.25">
      <c r="A1226" s="24" t="s">
        <v>2726</v>
      </c>
      <c r="B1226" s="24" t="s">
        <v>2727</v>
      </c>
      <c r="C1226" s="24" t="s">
        <v>2730</v>
      </c>
      <c r="D1226" s="49" t="s">
        <v>51</v>
      </c>
      <c r="E1226" s="49" t="s">
        <v>7</v>
      </c>
      <c r="F1226" s="50">
        <v>0</v>
      </c>
      <c r="G1226" s="50">
        <v>0</v>
      </c>
      <c r="H1226" s="50">
        <v>71</v>
      </c>
      <c r="I1226" s="50">
        <v>0</v>
      </c>
    </row>
    <row r="1227" spans="1:9" ht="31.5" x14ac:dyDescent="0.25">
      <c r="A1227" s="24" t="s">
        <v>2726</v>
      </c>
      <c r="B1227" s="24" t="s">
        <v>2727</v>
      </c>
      <c r="C1227" s="24" t="s">
        <v>2731</v>
      </c>
      <c r="D1227" s="49" t="s">
        <v>131</v>
      </c>
      <c r="E1227" s="49" t="s">
        <v>7</v>
      </c>
      <c r="F1227" s="50">
        <v>12.07</v>
      </c>
      <c r="G1227" s="50">
        <v>0</v>
      </c>
      <c r="H1227" s="50">
        <v>275</v>
      </c>
      <c r="I1227" s="50">
        <v>0</v>
      </c>
    </row>
    <row r="1228" spans="1:9" ht="31.5" x14ac:dyDescent="0.25">
      <c r="A1228" s="24" t="s">
        <v>2726</v>
      </c>
      <c r="B1228" s="24" t="s">
        <v>2727</v>
      </c>
      <c r="C1228" s="24" t="s">
        <v>2732</v>
      </c>
      <c r="D1228" s="49" t="s">
        <v>14</v>
      </c>
      <c r="E1228" s="49" t="s">
        <v>7</v>
      </c>
      <c r="F1228" s="50">
        <v>15866.21</v>
      </c>
      <c r="G1228" s="50">
        <v>0</v>
      </c>
      <c r="H1228" s="50">
        <v>9485.61</v>
      </c>
      <c r="I1228" s="50">
        <v>0</v>
      </c>
    </row>
    <row r="1229" spans="1:9" ht="31.5" x14ac:dyDescent="0.25">
      <c r="A1229" s="24" t="s">
        <v>2726</v>
      </c>
      <c r="B1229" s="24" t="s">
        <v>2727</v>
      </c>
      <c r="C1229" s="24" t="s">
        <v>2733</v>
      </c>
      <c r="D1229" s="49" t="s">
        <v>2734</v>
      </c>
      <c r="E1229" s="49" t="s">
        <v>7</v>
      </c>
      <c r="F1229" s="50">
        <v>18337.2</v>
      </c>
      <c r="G1229" s="50">
        <v>0</v>
      </c>
      <c r="H1229" s="50">
        <v>20885</v>
      </c>
      <c r="I1229" s="50">
        <v>0</v>
      </c>
    </row>
    <row r="1230" spans="1:9" ht="31.5" x14ac:dyDescent="0.25">
      <c r="A1230" s="24" t="s">
        <v>2726</v>
      </c>
      <c r="B1230" s="24" t="s">
        <v>2727</v>
      </c>
      <c r="C1230" s="24" t="s">
        <v>2735</v>
      </c>
      <c r="D1230" s="49" t="s">
        <v>69</v>
      </c>
      <c r="E1230" s="49" t="s">
        <v>7</v>
      </c>
      <c r="F1230" s="50">
        <v>11232.14</v>
      </c>
      <c r="G1230" s="50">
        <v>0</v>
      </c>
      <c r="H1230" s="50">
        <v>145.52000000000001</v>
      </c>
      <c r="I1230" s="50">
        <v>0</v>
      </c>
    </row>
    <row r="1231" spans="1:9" ht="31.5" x14ac:dyDescent="0.25">
      <c r="A1231" s="24" t="s">
        <v>2726</v>
      </c>
      <c r="B1231" s="24" t="s">
        <v>2727</v>
      </c>
      <c r="C1231" s="24" t="s">
        <v>2736</v>
      </c>
      <c r="D1231" s="49" t="s">
        <v>2737</v>
      </c>
      <c r="E1231" s="49" t="s">
        <v>7</v>
      </c>
      <c r="F1231" s="50">
        <v>2925.92</v>
      </c>
      <c r="G1231" s="50">
        <v>0</v>
      </c>
      <c r="H1231" s="50">
        <v>693</v>
      </c>
      <c r="I1231" s="50">
        <v>0</v>
      </c>
    </row>
    <row r="1232" spans="1:9" ht="31.5" x14ac:dyDescent="0.25">
      <c r="A1232" s="24" t="s">
        <v>2726</v>
      </c>
      <c r="B1232" s="24" t="s">
        <v>2727</v>
      </c>
      <c r="C1232" s="24" t="s">
        <v>2738</v>
      </c>
      <c r="D1232" s="49" t="s">
        <v>2739</v>
      </c>
      <c r="E1232" s="49" t="s">
        <v>7</v>
      </c>
      <c r="F1232" s="50">
        <v>0</v>
      </c>
      <c r="G1232" s="50">
        <v>0</v>
      </c>
      <c r="H1232" s="50">
        <v>369</v>
      </c>
      <c r="I1232" s="50">
        <v>0</v>
      </c>
    </row>
    <row r="1233" spans="1:9" ht="31.5" x14ac:dyDescent="0.25">
      <c r="A1233" s="24" t="s">
        <v>2726</v>
      </c>
      <c r="B1233" s="24" t="s">
        <v>2727</v>
      </c>
      <c r="C1233" s="24" t="s">
        <v>2740</v>
      </c>
      <c r="D1233" s="49" t="s">
        <v>2741</v>
      </c>
      <c r="E1233" s="49" t="s">
        <v>141</v>
      </c>
      <c r="F1233" s="50">
        <v>395</v>
      </c>
      <c r="G1233" s="50">
        <v>0</v>
      </c>
      <c r="H1233" s="50">
        <v>0</v>
      </c>
      <c r="I1233" s="50">
        <v>0</v>
      </c>
    </row>
    <row r="1234" spans="1:9" ht="31.5" x14ac:dyDescent="0.25">
      <c r="A1234" s="24" t="s">
        <v>2726</v>
      </c>
      <c r="B1234" s="24" t="s">
        <v>2727</v>
      </c>
      <c r="C1234" s="24" t="s">
        <v>2742</v>
      </c>
      <c r="D1234" s="49" t="s">
        <v>253</v>
      </c>
      <c r="E1234" s="49" t="s">
        <v>7</v>
      </c>
      <c r="F1234" s="51">
        <v>151.1</v>
      </c>
      <c r="G1234" s="50">
        <v>0</v>
      </c>
      <c r="H1234" s="50">
        <v>0</v>
      </c>
      <c r="I1234" s="50">
        <v>0</v>
      </c>
    </row>
    <row r="1235" spans="1:9" ht="31.5" x14ac:dyDescent="0.25">
      <c r="A1235" s="24" t="s">
        <v>2726</v>
      </c>
      <c r="B1235" s="24" t="s">
        <v>2727</v>
      </c>
      <c r="C1235" s="24" t="s">
        <v>2743</v>
      </c>
      <c r="D1235" s="49" t="s">
        <v>2366</v>
      </c>
      <c r="E1235" s="49" t="s">
        <v>7</v>
      </c>
      <c r="F1235" s="50">
        <v>100</v>
      </c>
      <c r="G1235" s="50">
        <v>0</v>
      </c>
      <c r="H1235" s="50">
        <v>0</v>
      </c>
      <c r="I1235" s="50">
        <v>0</v>
      </c>
    </row>
    <row r="1236" spans="1:9" ht="31.5" x14ac:dyDescent="0.25">
      <c r="A1236" s="24" t="s">
        <v>2726</v>
      </c>
      <c r="B1236" s="24" t="s">
        <v>2727</v>
      </c>
      <c r="C1236" s="24" t="s">
        <v>2744</v>
      </c>
      <c r="D1236" s="49" t="s">
        <v>2745</v>
      </c>
      <c r="E1236" s="49" t="s">
        <v>7</v>
      </c>
      <c r="F1236" s="50">
        <v>17000</v>
      </c>
      <c r="G1236" s="50">
        <v>0</v>
      </c>
      <c r="H1236" s="50">
        <v>0</v>
      </c>
      <c r="I1236" s="50">
        <v>0</v>
      </c>
    </row>
    <row r="1237" spans="1:9" ht="31.5" x14ac:dyDescent="0.25">
      <c r="A1237" s="24" t="s">
        <v>2726</v>
      </c>
      <c r="B1237" s="24" t="s">
        <v>2727</v>
      </c>
      <c r="C1237" s="24" t="s">
        <v>2746</v>
      </c>
      <c r="D1237" s="49" t="s">
        <v>2339</v>
      </c>
      <c r="E1237" s="49" t="s">
        <v>7</v>
      </c>
      <c r="F1237" s="50">
        <v>108000</v>
      </c>
      <c r="G1237" s="50">
        <v>0</v>
      </c>
      <c r="H1237" s="50">
        <v>0</v>
      </c>
      <c r="I1237" s="50">
        <v>0</v>
      </c>
    </row>
    <row r="1238" spans="1:9" ht="31.5" x14ac:dyDescent="0.25">
      <c r="A1238" s="24" t="s">
        <v>2726</v>
      </c>
      <c r="B1238" s="24" t="s">
        <v>2727</v>
      </c>
      <c r="C1238" s="24" t="s">
        <v>2747</v>
      </c>
      <c r="D1238" s="49" t="s">
        <v>2748</v>
      </c>
      <c r="E1238" s="49" t="s">
        <v>7</v>
      </c>
      <c r="F1238" s="50">
        <v>4200</v>
      </c>
      <c r="G1238" s="50">
        <v>0</v>
      </c>
      <c r="H1238" s="50">
        <v>0</v>
      </c>
      <c r="I1238" s="50">
        <v>0</v>
      </c>
    </row>
    <row r="1239" spans="1:9" ht="31.5" x14ac:dyDescent="0.25">
      <c r="A1239" s="24" t="s">
        <v>2726</v>
      </c>
      <c r="B1239" s="24" t="s">
        <v>2727</v>
      </c>
      <c r="C1239" s="24" t="s">
        <v>2749</v>
      </c>
      <c r="D1239" s="49" t="s">
        <v>2711</v>
      </c>
      <c r="E1239" s="49" t="s">
        <v>7</v>
      </c>
      <c r="F1239" s="50">
        <v>0</v>
      </c>
      <c r="G1239" s="50">
        <v>0</v>
      </c>
      <c r="H1239" s="50">
        <v>33</v>
      </c>
      <c r="I1239" s="50">
        <v>0</v>
      </c>
    </row>
    <row r="1240" spans="1:9" ht="31.5" x14ac:dyDescent="0.25">
      <c r="A1240" s="24" t="s">
        <v>2726</v>
      </c>
      <c r="B1240" s="24" t="s">
        <v>2750</v>
      </c>
      <c r="C1240" s="24" t="s">
        <v>2751</v>
      </c>
      <c r="D1240" s="49" t="s">
        <v>2682</v>
      </c>
      <c r="E1240" s="49" t="s">
        <v>7</v>
      </c>
      <c r="F1240" s="50">
        <v>1311049.02</v>
      </c>
      <c r="G1240" s="50">
        <v>0</v>
      </c>
      <c r="H1240" s="50">
        <v>1411023.38</v>
      </c>
      <c r="I1240" s="50">
        <v>0</v>
      </c>
    </row>
    <row r="1241" spans="1:9" ht="31.5" x14ac:dyDescent="0.25">
      <c r="A1241" s="24" t="s">
        <v>2726</v>
      </c>
      <c r="B1241" s="24" t="s">
        <v>2727</v>
      </c>
      <c r="C1241" s="24" t="s">
        <v>2752</v>
      </c>
      <c r="D1241" s="49" t="s">
        <v>2455</v>
      </c>
      <c r="E1241" s="49" t="s">
        <v>141</v>
      </c>
      <c r="F1241" s="50">
        <v>36000</v>
      </c>
      <c r="G1241" s="50">
        <v>0</v>
      </c>
      <c r="H1241" s="50">
        <v>20000</v>
      </c>
      <c r="I1241" s="50">
        <v>0</v>
      </c>
    </row>
    <row r="1242" spans="1:9" ht="31.5" x14ac:dyDescent="0.25">
      <c r="A1242" s="24" t="s">
        <v>2726</v>
      </c>
      <c r="B1242" s="24" t="s">
        <v>2727</v>
      </c>
      <c r="C1242" s="24" t="s">
        <v>2753</v>
      </c>
      <c r="D1242" s="49" t="s">
        <v>2754</v>
      </c>
      <c r="E1242" s="49" t="s">
        <v>59</v>
      </c>
      <c r="F1242" s="50">
        <v>479797.91</v>
      </c>
      <c r="G1242" s="50">
        <v>0</v>
      </c>
      <c r="H1242" s="50">
        <v>499072.59</v>
      </c>
      <c r="I1242" s="50">
        <v>0</v>
      </c>
    </row>
    <row r="1243" spans="1:9" ht="31.5" x14ac:dyDescent="0.25">
      <c r="A1243" s="24" t="s">
        <v>2726</v>
      </c>
      <c r="B1243" s="24" t="s">
        <v>2727</v>
      </c>
      <c r="C1243" s="24" t="s">
        <v>2755</v>
      </c>
      <c r="D1243" s="49" t="s">
        <v>42</v>
      </c>
      <c r="E1243" s="49" t="s">
        <v>141</v>
      </c>
      <c r="F1243" s="50">
        <v>32273.83</v>
      </c>
      <c r="G1243" s="50">
        <v>0</v>
      </c>
      <c r="H1243" s="50">
        <v>47449.7</v>
      </c>
      <c r="I1243" s="50">
        <v>0</v>
      </c>
    </row>
    <row r="1244" spans="1:9" ht="31.5" x14ac:dyDescent="0.25">
      <c r="A1244" s="24" t="s">
        <v>2726</v>
      </c>
      <c r="B1244" s="24" t="s">
        <v>2727</v>
      </c>
      <c r="C1244" s="37" t="s">
        <v>2756</v>
      </c>
      <c r="D1244" s="49" t="s">
        <v>2727</v>
      </c>
      <c r="E1244" s="49" t="s">
        <v>141</v>
      </c>
      <c r="F1244" s="50">
        <v>265831.78000000003</v>
      </c>
      <c r="G1244" s="50">
        <v>0</v>
      </c>
      <c r="H1244" s="50">
        <v>38814.92</v>
      </c>
      <c r="I1244" s="50">
        <v>0</v>
      </c>
    </row>
    <row r="1245" spans="1:9" ht="31.5" x14ac:dyDescent="0.25">
      <c r="A1245" s="24" t="s">
        <v>2726</v>
      </c>
      <c r="B1245" s="24" t="s">
        <v>2727</v>
      </c>
      <c r="C1245" s="37" t="s">
        <v>2756</v>
      </c>
      <c r="D1245" s="49" t="s">
        <v>2727</v>
      </c>
      <c r="E1245" s="49" t="s">
        <v>32</v>
      </c>
      <c r="F1245" s="50">
        <v>463174</v>
      </c>
      <c r="G1245" s="50">
        <v>0</v>
      </c>
      <c r="H1245" s="50">
        <v>379510</v>
      </c>
      <c r="I1245" s="50">
        <v>0</v>
      </c>
    </row>
    <row r="1246" spans="1:9" ht="31.5" x14ac:dyDescent="0.25">
      <c r="A1246" s="24" t="s">
        <v>2726</v>
      </c>
      <c r="B1246" s="24" t="s">
        <v>2727</v>
      </c>
      <c r="C1246" s="37" t="s">
        <v>2757</v>
      </c>
      <c r="D1246" s="49" t="s">
        <v>31</v>
      </c>
      <c r="E1246" s="49" t="s">
        <v>32</v>
      </c>
      <c r="F1246" s="50">
        <v>45955</v>
      </c>
      <c r="G1246" s="50">
        <v>0</v>
      </c>
      <c r="H1246" s="50">
        <v>85838.97</v>
      </c>
      <c r="I1246" s="50">
        <v>0</v>
      </c>
    </row>
    <row r="1247" spans="1:9" ht="31.5" x14ac:dyDescent="0.25">
      <c r="A1247" s="24" t="s">
        <v>2726</v>
      </c>
      <c r="B1247" s="24" t="s">
        <v>2727</v>
      </c>
      <c r="C1247" s="37" t="s">
        <v>2758</v>
      </c>
      <c r="D1247" s="49" t="s">
        <v>31</v>
      </c>
      <c r="E1247" s="49" t="s">
        <v>32</v>
      </c>
      <c r="F1247" s="50">
        <v>0</v>
      </c>
      <c r="G1247" s="50">
        <v>0</v>
      </c>
      <c r="H1247" s="50">
        <v>6274.98</v>
      </c>
      <c r="I1247" s="50">
        <v>0</v>
      </c>
    </row>
    <row r="1248" spans="1:9" x14ac:dyDescent="0.25">
      <c r="A1248" s="26" t="s">
        <v>45</v>
      </c>
      <c r="B1248" s="26" t="s">
        <v>34</v>
      </c>
      <c r="C1248" s="26" t="s">
        <v>34</v>
      </c>
      <c r="D1248" s="26" t="s">
        <v>34</v>
      </c>
      <c r="E1248" s="26" t="s">
        <v>34</v>
      </c>
      <c r="F1248" s="27">
        <f>SUM(F1224:F1247)</f>
        <v>2818355.51</v>
      </c>
      <c r="G1248" s="27">
        <f>SUM(G1224:G1247)</f>
        <v>0</v>
      </c>
      <c r="H1248" s="27">
        <f>SUM(H1224:H1247)</f>
        <v>2522683.67</v>
      </c>
      <c r="I1248" s="27">
        <f>SUM(I1224:I1247)</f>
        <v>0</v>
      </c>
    </row>
    <row r="1249" spans="1:9" ht="31.5" x14ac:dyDescent="0.25">
      <c r="A1249" s="30" t="s">
        <v>4690</v>
      </c>
      <c r="B1249" s="30" t="s">
        <v>20</v>
      </c>
      <c r="C1249" s="52" t="s">
        <v>2771</v>
      </c>
      <c r="D1249" s="24" t="s">
        <v>34</v>
      </c>
      <c r="E1249" s="46" t="s">
        <v>7</v>
      </c>
      <c r="F1249" s="25">
        <v>11322818.07</v>
      </c>
      <c r="G1249" s="25">
        <f>F1249-3490145.75</f>
        <v>7832672.3200000003</v>
      </c>
      <c r="H1249" s="53">
        <v>13330395.59</v>
      </c>
      <c r="I1249" s="25">
        <f>H1249-3680576.94</f>
        <v>9649818.6500000004</v>
      </c>
    </row>
    <row r="1250" spans="1:9" ht="31.5" x14ac:dyDescent="0.25">
      <c r="A1250" s="30" t="s">
        <v>4690</v>
      </c>
      <c r="B1250" s="30" t="s">
        <v>20</v>
      </c>
      <c r="C1250" s="52" t="s">
        <v>2772</v>
      </c>
      <c r="D1250" s="24" t="s">
        <v>34</v>
      </c>
      <c r="E1250" s="46" t="s">
        <v>7</v>
      </c>
      <c r="F1250" s="25">
        <v>409523.07</v>
      </c>
      <c r="G1250" s="25">
        <f>F1250-76187.62</f>
        <v>333335.45</v>
      </c>
      <c r="H1250" s="53">
        <v>457998.48</v>
      </c>
      <c r="I1250" s="25">
        <f>H1250-72485</f>
        <v>385513.48</v>
      </c>
    </row>
    <row r="1251" spans="1:9" ht="31.5" x14ac:dyDescent="0.25">
      <c r="A1251" s="30" t="s">
        <v>4690</v>
      </c>
      <c r="B1251" s="30" t="s">
        <v>20</v>
      </c>
      <c r="C1251" s="36" t="s">
        <v>4596</v>
      </c>
      <c r="D1251" s="24" t="s">
        <v>34</v>
      </c>
      <c r="E1251" s="46" t="s">
        <v>7</v>
      </c>
      <c r="F1251" s="25">
        <v>520</v>
      </c>
      <c r="G1251" s="25">
        <f>F1251</f>
        <v>520</v>
      </c>
      <c r="H1251" s="53">
        <v>520</v>
      </c>
      <c r="I1251" s="25">
        <f>H1251</f>
        <v>520</v>
      </c>
    </row>
    <row r="1252" spans="1:9" ht="31.5" x14ac:dyDescent="0.25">
      <c r="A1252" s="30" t="s">
        <v>4690</v>
      </c>
      <c r="B1252" s="30" t="s">
        <v>20</v>
      </c>
      <c r="C1252" s="36" t="s">
        <v>4596</v>
      </c>
      <c r="D1252" s="24" t="s">
        <v>34</v>
      </c>
      <c r="E1252" s="46" t="s">
        <v>7</v>
      </c>
      <c r="F1252" s="25">
        <v>558</v>
      </c>
      <c r="G1252" s="25">
        <v>0</v>
      </c>
      <c r="H1252" s="25">
        <v>0</v>
      </c>
      <c r="I1252" s="25">
        <v>0</v>
      </c>
    </row>
    <row r="1253" spans="1:9" ht="31.5" x14ac:dyDescent="0.25">
      <c r="A1253" s="30" t="s">
        <v>4690</v>
      </c>
      <c r="B1253" s="30" t="s">
        <v>20</v>
      </c>
      <c r="C1253" s="54" t="s">
        <v>2773</v>
      </c>
      <c r="D1253" s="24" t="s">
        <v>2774</v>
      </c>
      <c r="E1253" s="46" t="s">
        <v>7</v>
      </c>
      <c r="F1253" s="25">
        <v>0</v>
      </c>
      <c r="G1253" s="25">
        <v>0</v>
      </c>
      <c r="H1253" s="53">
        <v>5708.86</v>
      </c>
      <c r="I1253" s="25">
        <v>0</v>
      </c>
    </row>
    <row r="1254" spans="1:9" ht="31.5" x14ac:dyDescent="0.25">
      <c r="A1254" s="30" t="s">
        <v>4690</v>
      </c>
      <c r="B1254" s="30" t="s">
        <v>20</v>
      </c>
      <c r="C1254" s="54" t="s">
        <v>2775</v>
      </c>
      <c r="D1254" s="24" t="s">
        <v>2776</v>
      </c>
      <c r="E1254" s="46" t="s">
        <v>7</v>
      </c>
      <c r="F1254" s="25">
        <v>0</v>
      </c>
      <c r="G1254" s="25">
        <v>0</v>
      </c>
      <c r="H1254" s="53">
        <v>10000</v>
      </c>
      <c r="I1254" s="25">
        <v>0</v>
      </c>
    </row>
    <row r="1255" spans="1:9" ht="31.5" x14ac:dyDescent="0.25">
      <c r="A1255" s="30" t="s">
        <v>4690</v>
      </c>
      <c r="B1255" s="30" t="s">
        <v>20</v>
      </c>
      <c r="C1255" s="40" t="s">
        <v>2777</v>
      </c>
      <c r="D1255" s="24" t="s">
        <v>2778</v>
      </c>
      <c r="E1255" s="46" t="s">
        <v>7</v>
      </c>
      <c r="F1255" s="25">
        <v>0</v>
      </c>
      <c r="G1255" s="25">
        <v>0</v>
      </c>
      <c r="H1255" s="53">
        <v>2700</v>
      </c>
      <c r="I1255" s="25">
        <v>0</v>
      </c>
    </row>
    <row r="1256" spans="1:9" ht="31.5" x14ac:dyDescent="0.25">
      <c r="A1256" s="30" t="s">
        <v>4690</v>
      </c>
      <c r="B1256" s="30" t="s">
        <v>20</v>
      </c>
      <c r="C1256" s="40" t="s">
        <v>2779</v>
      </c>
      <c r="D1256" s="24" t="s">
        <v>2780</v>
      </c>
      <c r="E1256" s="46" t="s">
        <v>7</v>
      </c>
      <c r="F1256" s="25">
        <v>1530</v>
      </c>
      <c r="G1256" s="25">
        <v>0</v>
      </c>
      <c r="H1256" s="53">
        <v>170</v>
      </c>
      <c r="I1256" s="25">
        <v>0</v>
      </c>
    </row>
    <row r="1257" spans="1:9" ht="31.5" x14ac:dyDescent="0.25">
      <c r="A1257" s="30" t="s">
        <v>4690</v>
      </c>
      <c r="B1257" s="30" t="s">
        <v>20</v>
      </c>
      <c r="C1257" s="54" t="s">
        <v>2781</v>
      </c>
      <c r="D1257" s="24" t="s">
        <v>2782</v>
      </c>
      <c r="E1257" s="46" t="s">
        <v>7</v>
      </c>
      <c r="F1257" s="25">
        <v>840</v>
      </c>
      <c r="G1257" s="25">
        <v>0</v>
      </c>
      <c r="H1257" s="25">
        <v>0</v>
      </c>
      <c r="I1257" s="25">
        <v>0</v>
      </c>
    </row>
    <row r="1258" spans="1:9" ht="31.5" x14ac:dyDescent="0.25">
      <c r="A1258" s="30" t="s">
        <v>4690</v>
      </c>
      <c r="B1258" s="30" t="s">
        <v>20</v>
      </c>
      <c r="C1258" s="40" t="s">
        <v>2783</v>
      </c>
      <c r="D1258" s="24" t="s">
        <v>131</v>
      </c>
      <c r="E1258" s="46" t="s">
        <v>7</v>
      </c>
      <c r="F1258" s="25">
        <v>0</v>
      </c>
      <c r="G1258" s="25">
        <v>0</v>
      </c>
      <c r="H1258" s="38">
        <v>526.79999999999995</v>
      </c>
      <c r="I1258" s="25">
        <v>0</v>
      </c>
    </row>
    <row r="1259" spans="1:9" ht="31.5" x14ac:dyDescent="0.25">
      <c r="A1259" s="30" t="s">
        <v>4690</v>
      </c>
      <c r="B1259" s="30" t="s">
        <v>20</v>
      </c>
      <c r="C1259" s="54" t="s">
        <v>2784</v>
      </c>
      <c r="D1259" s="24" t="s">
        <v>332</v>
      </c>
      <c r="E1259" s="46" t="s">
        <v>7</v>
      </c>
      <c r="F1259" s="25">
        <v>150000</v>
      </c>
      <c r="G1259" s="25">
        <v>0</v>
      </c>
      <c r="H1259" s="38">
        <v>150000</v>
      </c>
      <c r="I1259" s="25">
        <v>0</v>
      </c>
    </row>
    <row r="1260" spans="1:9" ht="31.5" x14ac:dyDescent="0.25">
      <c r="A1260" s="30" t="s">
        <v>4690</v>
      </c>
      <c r="B1260" s="30" t="s">
        <v>20</v>
      </c>
      <c r="C1260" s="54" t="s">
        <v>2785</v>
      </c>
      <c r="D1260" s="24" t="s">
        <v>2786</v>
      </c>
      <c r="E1260" s="46" t="s">
        <v>7</v>
      </c>
      <c r="F1260" s="25">
        <v>759.8</v>
      </c>
      <c r="G1260" s="25">
        <f>F1260</f>
        <v>759.8</v>
      </c>
      <c r="H1260" s="38">
        <v>759.8</v>
      </c>
      <c r="I1260" s="25">
        <f>H1260</f>
        <v>759.8</v>
      </c>
    </row>
    <row r="1261" spans="1:9" ht="31.5" x14ac:dyDescent="0.25">
      <c r="A1261" s="30" t="s">
        <v>4690</v>
      </c>
      <c r="B1261" s="30" t="s">
        <v>20</v>
      </c>
      <c r="C1261" s="36" t="s">
        <v>4596</v>
      </c>
      <c r="D1261" s="24" t="s">
        <v>34</v>
      </c>
      <c r="E1261" s="46" t="s">
        <v>7</v>
      </c>
      <c r="F1261" s="25">
        <v>500</v>
      </c>
      <c r="G1261" s="25">
        <f>F1261</f>
        <v>500</v>
      </c>
      <c r="H1261" s="38">
        <v>500</v>
      </c>
      <c r="I1261" s="25">
        <f>H1261</f>
        <v>500</v>
      </c>
    </row>
    <row r="1262" spans="1:9" ht="31.5" x14ac:dyDescent="0.25">
      <c r="A1262" s="30" t="s">
        <v>4690</v>
      </c>
      <c r="B1262" s="30" t="s">
        <v>20</v>
      </c>
      <c r="C1262" s="54" t="s">
        <v>2787</v>
      </c>
      <c r="D1262" s="24" t="s">
        <v>2788</v>
      </c>
      <c r="E1262" s="46" t="s">
        <v>7</v>
      </c>
      <c r="F1262" s="25">
        <v>1350</v>
      </c>
      <c r="G1262" s="25">
        <v>0</v>
      </c>
      <c r="H1262" s="25">
        <v>0</v>
      </c>
      <c r="I1262" s="25">
        <v>0</v>
      </c>
    </row>
    <row r="1263" spans="1:9" ht="31.5" x14ac:dyDescent="0.25">
      <c r="A1263" s="30" t="s">
        <v>4690</v>
      </c>
      <c r="B1263" s="30" t="s">
        <v>20</v>
      </c>
      <c r="C1263" s="54" t="s">
        <v>2789</v>
      </c>
      <c r="D1263" s="24" t="s">
        <v>2277</v>
      </c>
      <c r="E1263" s="46" t="s">
        <v>7</v>
      </c>
      <c r="F1263" s="25">
        <v>0</v>
      </c>
      <c r="G1263" s="25">
        <v>0</v>
      </c>
      <c r="H1263" s="38">
        <v>2552.4</v>
      </c>
      <c r="I1263" s="25">
        <v>0</v>
      </c>
    </row>
    <row r="1264" spans="1:9" ht="31.5" x14ac:dyDescent="0.25">
      <c r="A1264" s="30" t="s">
        <v>4690</v>
      </c>
      <c r="B1264" s="30" t="s">
        <v>20</v>
      </c>
      <c r="C1264" s="36" t="s">
        <v>4596</v>
      </c>
      <c r="D1264" s="24" t="s">
        <v>34</v>
      </c>
      <c r="E1264" s="46" t="s">
        <v>7</v>
      </c>
      <c r="F1264" s="25">
        <v>6425</v>
      </c>
      <c r="G1264" s="25">
        <v>0</v>
      </c>
      <c r="H1264" s="25">
        <v>0</v>
      </c>
      <c r="I1264" s="25">
        <v>0</v>
      </c>
    </row>
    <row r="1265" spans="1:9" ht="31.5" x14ac:dyDescent="0.25">
      <c r="A1265" s="30" t="s">
        <v>4690</v>
      </c>
      <c r="B1265" s="30" t="s">
        <v>20</v>
      </c>
      <c r="C1265" s="40" t="s">
        <v>2790</v>
      </c>
      <c r="D1265" s="24" t="s">
        <v>905</v>
      </c>
      <c r="E1265" s="46" t="s">
        <v>7</v>
      </c>
      <c r="F1265" s="25">
        <v>2000</v>
      </c>
      <c r="G1265" s="25">
        <f>F1265</f>
        <v>2000</v>
      </c>
      <c r="H1265" s="38">
        <v>2000</v>
      </c>
      <c r="I1265" s="25">
        <f>H1265</f>
        <v>2000</v>
      </c>
    </row>
    <row r="1266" spans="1:9" ht="31.5" x14ac:dyDescent="0.25">
      <c r="A1266" s="30" t="s">
        <v>4690</v>
      </c>
      <c r="B1266" s="30" t="s">
        <v>20</v>
      </c>
      <c r="C1266" s="40" t="s">
        <v>2791</v>
      </c>
      <c r="D1266" s="24" t="s">
        <v>873</v>
      </c>
      <c r="E1266" s="46" t="s">
        <v>7</v>
      </c>
      <c r="F1266" s="25">
        <v>879.59</v>
      </c>
      <c r="G1266" s="25">
        <v>0</v>
      </c>
      <c r="H1266" s="25">
        <v>0</v>
      </c>
      <c r="I1266" s="25">
        <v>0</v>
      </c>
    </row>
    <row r="1267" spans="1:9" ht="31.5" x14ac:dyDescent="0.25">
      <c r="A1267" s="30" t="s">
        <v>4690</v>
      </c>
      <c r="B1267" s="30" t="s">
        <v>20</v>
      </c>
      <c r="C1267" s="54" t="s">
        <v>2792</v>
      </c>
      <c r="D1267" s="24" t="s">
        <v>5</v>
      </c>
      <c r="E1267" s="46" t="s">
        <v>7</v>
      </c>
      <c r="F1267" s="25">
        <v>0</v>
      </c>
      <c r="G1267" s="25">
        <v>0</v>
      </c>
      <c r="H1267" s="38">
        <v>10000</v>
      </c>
      <c r="I1267" s="25">
        <v>0</v>
      </c>
    </row>
    <row r="1268" spans="1:9" ht="31.5" x14ac:dyDescent="0.25">
      <c r="A1268" s="30" t="s">
        <v>4690</v>
      </c>
      <c r="B1268" s="30" t="s">
        <v>20</v>
      </c>
      <c r="C1268" s="40" t="s">
        <v>2793</v>
      </c>
      <c r="D1268" s="24" t="s">
        <v>585</v>
      </c>
      <c r="E1268" s="46" t="s">
        <v>7</v>
      </c>
      <c r="F1268" s="25">
        <v>0</v>
      </c>
      <c r="G1268" s="25">
        <v>0</v>
      </c>
      <c r="H1268" s="38">
        <v>94705.23</v>
      </c>
      <c r="I1268" s="25">
        <v>0</v>
      </c>
    </row>
    <row r="1269" spans="1:9" ht="31.5" x14ac:dyDescent="0.25">
      <c r="A1269" s="30" t="s">
        <v>4690</v>
      </c>
      <c r="B1269" s="30" t="s">
        <v>20</v>
      </c>
      <c r="C1269" s="40" t="s">
        <v>2794</v>
      </c>
      <c r="D1269" s="24" t="s">
        <v>2795</v>
      </c>
      <c r="E1269" s="46" t="s">
        <v>7</v>
      </c>
      <c r="F1269" s="25">
        <v>0</v>
      </c>
      <c r="G1269" s="25">
        <v>0</v>
      </c>
      <c r="H1269" s="38">
        <v>1000</v>
      </c>
      <c r="I1269" s="25">
        <f>H1269</f>
        <v>1000</v>
      </c>
    </row>
    <row r="1270" spans="1:9" ht="31.5" x14ac:dyDescent="0.25">
      <c r="A1270" s="30" t="s">
        <v>4690</v>
      </c>
      <c r="B1270" s="30" t="s">
        <v>20</v>
      </c>
      <c r="C1270" s="40" t="s">
        <v>2796</v>
      </c>
      <c r="D1270" s="24" t="s">
        <v>2797</v>
      </c>
      <c r="E1270" s="46" t="s">
        <v>7</v>
      </c>
      <c r="F1270" s="25">
        <v>3040</v>
      </c>
      <c r="G1270" s="25">
        <v>0</v>
      </c>
      <c r="H1270" s="38">
        <v>3039.4</v>
      </c>
      <c r="I1270" s="25">
        <v>0</v>
      </c>
    </row>
    <row r="1271" spans="1:9" ht="31.5" x14ac:dyDescent="0.25">
      <c r="A1271" s="30" t="s">
        <v>4690</v>
      </c>
      <c r="B1271" s="30" t="s">
        <v>20</v>
      </c>
      <c r="C1271" s="40" t="s">
        <v>2798</v>
      </c>
      <c r="D1271" s="24" t="s">
        <v>2799</v>
      </c>
      <c r="E1271" s="46" t="s">
        <v>7</v>
      </c>
      <c r="F1271" s="25">
        <v>0</v>
      </c>
      <c r="G1271" s="25">
        <v>0</v>
      </c>
      <c r="H1271" s="38">
        <v>6982</v>
      </c>
      <c r="I1271" s="25">
        <f>H1271</f>
        <v>6982</v>
      </c>
    </row>
    <row r="1272" spans="1:9" ht="31.5" x14ac:dyDescent="0.25">
      <c r="A1272" s="30" t="s">
        <v>4690</v>
      </c>
      <c r="B1272" s="30" t="s">
        <v>20</v>
      </c>
      <c r="C1272" s="40" t="s">
        <v>2800</v>
      </c>
      <c r="D1272" s="24" t="s">
        <v>2801</v>
      </c>
      <c r="E1272" s="46" t="s">
        <v>7</v>
      </c>
      <c r="F1272" s="25">
        <v>965.86</v>
      </c>
      <c r="G1272" s="25">
        <v>0</v>
      </c>
      <c r="H1272" s="38">
        <v>965.86</v>
      </c>
      <c r="I1272" s="25">
        <f>H1272</f>
        <v>965.86</v>
      </c>
    </row>
    <row r="1273" spans="1:9" ht="31.5" x14ac:dyDescent="0.25">
      <c r="A1273" s="30" t="s">
        <v>4690</v>
      </c>
      <c r="B1273" s="30" t="s">
        <v>20</v>
      </c>
      <c r="C1273" s="40" t="s">
        <v>2802</v>
      </c>
      <c r="D1273" s="24" t="s">
        <v>2803</v>
      </c>
      <c r="E1273" s="46" t="s">
        <v>7</v>
      </c>
      <c r="F1273" s="25">
        <v>1212.8699999999999</v>
      </c>
      <c r="G1273" s="25">
        <v>0</v>
      </c>
      <c r="H1273" s="25">
        <v>0</v>
      </c>
      <c r="I1273" s="25">
        <v>0</v>
      </c>
    </row>
    <row r="1274" spans="1:9" ht="31.5" x14ac:dyDescent="0.25">
      <c r="A1274" s="30" t="s">
        <v>4690</v>
      </c>
      <c r="B1274" s="30" t="s">
        <v>20</v>
      </c>
      <c r="C1274" s="40" t="s">
        <v>2804</v>
      </c>
      <c r="D1274" s="24" t="s">
        <v>2805</v>
      </c>
      <c r="E1274" s="46" t="s">
        <v>7</v>
      </c>
      <c r="F1274" s="25">
        <v>1512.96</v>
      </c>
      <c r="G1274" s="25">
        <v>0</v>
      </c>
      <c r="H1274" s="38">
        <v>2269.44</v>
      </c>
      <c r="I1274" s="25">
        <v>0</v>
      </c>
    </row>
    <row r="1275" spans="1:9" ht="31.5" x14ac:dyDescent="0.25">
      <c r="A1275" s="30" t="s">
        <v>4690</v>
      </c>
      <c r="B1275" s="30" t="s">
        <v>20</v>
      </c>
      <c r="C1275" s="40" t="s">
        <v>2806</v>
      </c>
      <c r="D1275" s="24" t="s">
        <v>2807</v>
      </c>
      <c r="E1275" s="46" t="s">
        <v>7</v>
      </c>
      <c r="F1275" s="25">
        <v>8863.34</v>
      </c>
      <c r="G1275" s="25">
        <v>0</v>
      </c>
      <c r="H1275" s="38">
        <v>543.6</v>
      </c>
      <c r="I1275" s="25">
        <v>0</v>
      </c>
    </row>
    <row r="1276" spans="1:9" ht="31.5" x14ac:dyDescent="0.25">
      <c r="A1276" s="30" t="s">
        <v>4690</v>
      </c>
      <c r="B1276" s="30" t="s">
        <v>20</v>
      </c>
      <c r="C1276" s="40" t="s">
        <v>2808</v>
      </c>
      <c r="D1276" s="24" t="s">
        <v>2809</v>
      </c>
      <c r="E1276" s="46" t="s">
        <v>7</v>
      </c>
      <c r="F1276" s="25">
        <v>9110.58</v>
      </c>
      <c r="G1276" s="25">
        <v>0</v>
      </c>
      <c r="H1276" s="38">
        <v>7973.28</v>
      </c>
      <c r="I1276" s="25">
        <v>0</v>
      </c>
    </row>
    <row r="1277" spans="1:9" x14ac:dyDescent="0.25">
      <c r="A1277" s="26" t="s">
        <v>45</v>
      </c>
      <c r="B1277" s="26" t="s">
        <v>34</v>
      </c>
      <c r="C1277" s="26" t="s">
        <v>34</v>
      </c>
      <c r="D1277" s="26" t="s">
        <v>34</v>
      </c>
      <c r="E1277" s="26" t="s">
        <v>34</v>
      </c>
      <c r="F1277" s="27">
        <f>SUM(F1249:F1276)</f>
        <v>11922409.140000001</v>
      </c>
      <c r="G1277" s="48">
        <f>SUM(G1249:G1276)</f>
        <v>8169787.5700000003</v>
      </c>
      <c r="H1277" s="27">
        <f>SUM(H1249:H1276)</f>
        <v>14091310.74</v>
      </c>
      <c r="I1277" s="48">
        <f>SUM(I1249:I1276)</f>
        <v>10048059.790000001</v>
      </c>
    </row>
    <row r="1278" spans="1:9" x14ac:dyDescent="0.25">
      <c r="A1278" s="24" t="s">
        <v>2821</v>
      </c>
      <c r="B1278" s="24" t="s">
        <v>2822</v>
      </c>
      <c r="C1278" s="24" t="s">
        <v>34</v>
      </c>
      <c r="D1278" s="24" t="s">
        <v>34</v>
      </c>
      <c r="E1278" s="24" t="s">
        <v>34</v>
      </c>
      <c r="F1278" s="25">
        <v>0</v>
      </c>
      <c r="G1278" s="25">
        <v>0</v>
      </c>
      <c r="H1278" s="25">
        <v>0</v>
      </c>
      <c r="I1278" s="25">
        <v>0</v>
      </c>
    </row>
    <row r="1279" spans="1:9" x14ac:dyDescent="0.25">
      <c r="A1279" s="26" t="s">
        <v>45</v>
      </c>
      <c r="B1279" s="26" t="s">
        <v>34</v>
      </c>
      <c r="C1279" s="26" t="s">
        <v>34</v>
      </c>
      <c r="D1279" s="26" t="s">
        <v>34</v>
      </c>
      <c r="E1279" s="26" t="s">
        <v>34</v>
      </c>
      <c r="F1279" s="27">
        <f>SUM(F1278)</f>
        <v>0</v>
      </c>
      <c r="G1279" s="27">
        <f>SUM(G1278)</f>
        <v>0</v>
      </c>
      <c r="H1279" s="27">
        <f>SUM(H1278)</f>
        <v>0</v>
      </c>
      <c r="I1279" s="27">
        <f>SUM(I1278)</f>
        <v>0</v>
      </c>
    </row>
    <row r="1280" spans="1:9" ht="31.5" x14ac:dyDescent="0.25">
      <c r="A1280" s="55" t="s">
        <v>4686</v>
      </c>
      <c r="B1280" s="46" t="s">
        <v>2824</v>
      </c>
      <c r="C1280" s="46" t="s">
        <v>2825</v>
      </c>
      <c r="D1280" s="46" t="s">
        <v>2826</v>
      </c>
      <c r="E1280" s="46" t="s">
        <v>7</v>
      </c>
      <c r="F1280" s="38">
        <v>0</v>
      </c>
      <c r="G1280" s="38">
        <v>0</v>
      </c>
      <c r="H1280" s="38">
        <v>32499.35</v>
      </c>
      <c r="I1280" s="38">
        <v>0</v>
      </c>
    </row>
    <row r="1281" spans="1:9" x14ac:dyDescent="0.25">
      <c r="A1281" s="47" t="s">
        <v>45</v>
      </c>
      <c r="B1281" s="47" t="s">
        <v>34</v>
      </c>
      <c r="C1281" s="47" t="s">
        <v>34</v>
      </c>
      <c r="D1281" s="47" t="s">
        <v>34</v>
      </c>
      <c r="E1281" s="47" t="s">
        <v>34</v>
      </c>
      <c r="F1281" s="48">
        <f>SUM(F1280)</f>
        <v>0</v>
      </c>
      <c r="G1281" s="48">
        <f>SUM(G1280)</f>
        <v>0</v>
      </c>
      <c r="H1281" s="48">
        <f>SUM(H1280)</f>
        <v>32499.35</v>
      </c>
      <c r="I1281" s="48">
        <f>SUM(I1280)</f>
        <v>0</v>
      </c>
    </row>
    <row r="1282" spans="1:9" ht="31.5" x14ac:dyDescent="0.25">
      <c r="A1282" s="37" t="s">
        <v>130</v>
      </c>
      <c r="B1282" s="37">
        <v>32459822</v>
      </c>
      <c r="C1282" s="56" t="s">
        <v>2830</v>
      </c>
      <c r="D1282" s="37">
        <v>40480576</v>
      </c>
      <c r="E1282" s="24" t="s">
        <v>7</v>
      </c>
      <c r="F1282" s="25">
        <v>272.14999999999998</v>
      </c>
      <c r="G1282" s="25">
        <v>272.14999999999998</v>
      </c>
      <c r="H1282" s="25">
        <v>407.22</v>
      </c>
      <c r="I1282" s="25">
        <v>0</v>
      </c>
    </row>
    <row r="1283" spans="1:9" ht="31.5" x14ac:dyDescent="0.25">
      <c r="A1283" s="37" t="s">
        <v>130</v>
      </c>
      <c r="B1283" s="37">
        <v>32459822</v>
      </c>
      <c r="C1283" s="56" t="s">
        <v>2831</v>
      </c>
      <c r="D1283" s="37">
        <v>40638355</v>
      </c>
      <c r="E1283" s="24" t="s">
        <v>7</v>
      </c>
      <c r="F1283" s="25">
        <v>3924.86</v>
      </c>
      <c r="G1283" s="25">
        <v>32.28</v>
      </c>
      <c r="H1283" s="25">
        <v>2993.88</v>
      </c>
      <c r="I1283" s="25">
        <v>32.2800000000002</v>
      </c>
    </row>
    <row r="1284" spans="1:9" ht="31.5" x14ac:dyDescent="0.25">
      <c r="A1284" s="37" t="s">
        <v>130</v>
      </c>
      <c r="B1284" s="37">
        <v>32459822</v>
      </c>
      <c r="C1284" s="56" t="s">
        <v>2832</v>
      </c>
      <c r="D1284" s="37">
        <v>36434089</v>
      </c>
      <c r="E1284" s="24" t="s">
        <v>7</v>
      </c>
      <c r="F1284" s="25">
        <v>0</v>
      </c>
      <c r="G1284" s="25">
        <v>0</v>
      </c>
      <c r="H1284" s="25">
        <v>998.77</v>
      </c>
      <c r="I1284" s="25">
        <v>665.58999999999992</v>
      </c>
    </row>
    <row r="1285" spans="1:9" ht="31.5" x14ac:dyDescent="0.25">
      <c r="A1285" s="37" t="s">
        <v>130</v>
      </c>
      <c r="B1285" s="37">
        <v>32459822</v>
      </c>
      <c r="C1285" s="56" t="s">
        <v>2833</v>
      </c>
      <c r="D1285" s="37">
        <v>40180078</v>
      </c>
      <c r="E1285" s="24" t="s">
        <v>7</v>
      </c>
      <c r="F1285" s="25">
        <v>2006.5</v>
      </c>
      <c r="G1285" s="25">
        <v>2006.5</v>
      </c>
      <c r="H1285" s="25">
        <v>3002.32</v>
      </c>
      <c r="I1285" s="25">
        <v>0</v>
      </c>
    </row>
    <row r="1286" spans="1:9" ht="31.5" x14ac:dyDescent="0.25">
      <c r="A1286" s="37" t="s">
        <v>130</v>
      </c>
      <c r="B1286" s="37">
        <v>32459822</v>
      </c>
      <c r="C1286" s="36" t="s">
        <v>4596</v>
      </c>
      <c r="D1286" s="37" t="s">
        <v>34</v>
      </c>
      <c r="E1286" s="24" t="s">
        <v>7</v>
      </c>
      <c r="F1286" s="53">
        <v>586610</v>
      </c>
      <c r="G1286" s="53">
        <v>565860</v>
      </c>
      <c r="H1286" s="25">
        <v>610098.98</v>
      </c>
      <c r="I1286" s="25">
        <v>445836</v>
      </c>
    </row>
    <row r="1287" spans="1:9" ht="31.5" x14ac:dyDescent="0.25">
      <c r="A1287" s="54" t="s">
        <v>130</v>
      </c>
      <c r="B1287" s="54">
        <v>32459822</v>
      </c>
      <c r="C1287" s="36" t="s">
        <v>4596</v>
      </c>
      <c r="D1287" s="37" t="s">
        <v>34</v>
      </c>
      <c r="E1287" s="24" t="s">
        <v>7</v>
      </c>
      <c r="F1287" s="53">
        <v>13510</v>
      </c>
      <c r="G1287" s="53">
        <v>11060</v>
      </c>
      <c r="H1287" s="25">
        <v>93939.23</v>
      </c>
      <c r="I1287" s="25">
        <v>44343.64</v>
      </c>
    </row>
    <row r="1288" spans="1:9" ht="31.5" x14ac:dyDescent="0.25">
      <c r="A1288" s="37" t="s">
        <v>130</v>
      </c>
      <c r="B1288" s="37">
        <v>32459822</v>
      </c>
      <c r="C1288" s="56" t="s">
        <v>2834</v>
      </c>
      <c r="D1288" s="37">
        <v>36486760</v>
      </c>
      <c r="E1288" s="24" t="s">
        <v>7</v>
      </c>
      <c r="F1288" s="25">
        <v>640.07000000000005</v>
      </c>
      <c r="G1288" s="25">
        <v>640.07000000000005</v>
      </c>
      <c r="H1288" s="25">
        <v>0</v>
      </c>
      <c r="I1288" s="25">
        <v>0</v>
      </c>
    </row>
    <row r="1289" spans="1:9" ht="31.5" x14ac:dyDescent="0.25">
      <c r="A1289" s="37" t="s">
        <v>130</v>
      </c>
      <c r="B1289" s="37">
        <v>32459822</v>
      </c>
      <c r="C1289" s="56" t="s">
        <v>2835</v>
      </c>
      <c r="D1289" s="37">
        <v>5410599</v>
      </c>
      <c r="E1289" s="24" t="s">
        <v>7</v>
      </c>
      <c r="F1289" s="25">
        <v>529.03</v>
      </c>
      <c r="G1289" s="25">
        <v>529.03</v>
      </c>
      <c r="H1289" s="25">
        <v>1205.26</v>
      </c>
      <c r="I1289" s="25">
        <v>529.03</v>
      </c>
    </row>
    <row r="1290" spans="1:9" ht="31.5" x14ac:dyDescent="0.25">
      <c r="A1290" s="37" t="s">
        <v>130</v>
      </c>
      <c r="B1290" s="37">
        <v>32459822</v>
      </c>
      <c r="C1290" s="56" t="s">
        <v>2836</v>
      </c>
      <c r="D1290" s="37" t="s">
        <v>34</v>
      </c>
      <c r="E1290" s="24" t="s">
        <v>7</v>
      </c>
      <c r="F1290" s="25">
        <v>3079206.16</v>
      </c>
      <c r="G1290" s="25">
        <v>2902586.61</v>
      </c>
      <c r="H1290" s="25">
        <v>5280256.62</v>
      </c>
      <c r="I1290" s="25">
        <v>3714766.4800000004</v>
      </c>
    </row>
    <row r="1291" spans="1:9" ht="31.5" x14ac:dyDescent="0.25">
      <c r="A1291" s="37" t="s">
        <v>130</v>
      </c>
      <c r="B1291" s="37">
        <v>32459822</v>
      </c>
      <c r="C1291" s="56" t="s">
        <v>2837</v>
      </c>
      <c r="D1291" s="37" t="s">
        <v>34</v>
      </c>
      <c r="E1291" s="24" t="s">
        <v>7</v>
      </c>
      <c r="F1291" s="25">
        <v>23269.95</v>
      </c>
      <c r="G1291" s="25">
        <v>23269.95</v>
      </c>
      <c r="H1291" s="25">
        <v>23269.95</v>
      </c>
      <c r="I1291" s="25">
        <v>23269.95</v>
      </c>
    </row>
    <row r="1292" spans="1:9" ht="31.5" x14ac:dyDescent="0.25">
      <c r="A1292" s="37" t="s">
        <v>130</v>
      </c>
      <c r="B1292" s="37">
        <v>32459822</v>
      </c>
      <c r="C1292" s="56" t="s">
        <v>2838</v>
      </c>
      <c r="D1292" s="37" t="s">
        <v>34</v>
      </c>
      <c r="E1292" s="24" t="s">
        <v>7</v>
      </c>
      <c r="F1292" s="25">
        <v>4665884.16</v>
      </c>
      <c r="G1292" s="25">
        <v>4553263.3499999996</v>
      </c>
      <c r="H1292" s="25">
        <v>6796230.1100000003</v>
      </c>
      <c r="I1292" s="25">
        <v>5159965.3600000003</v>
      </c>
    </row>
    <row r="1293" spans="1:9" ht="31.5" x14ac:dyDescent="0.25">
      <c r="A1293" s="37" t="s">
        <v>130</v>
      </c>
      <c r="B1293" s="37">
        <v>32459822</v>
      </c>
      <c r="C1293" s="56" t="s">
        <v>2839</v>
      </c>
      <c r="D1293" s="37">
        <v>14305909</v>
      </c>
      <c r="E1293" s="24" t="s">
        <v>7</v>
      </c>
      <c r="F1293" s="25">
        <v>444.4</v>
      </c>
      <c r="G1293" s="25">
        <v>444.4</v>
      </c>
      <c r="H1293" s="25">
        <v>0</v>
      </c>
      <c r="I1293" s="25">
        <v>0</v>
      </c>
    </row>
    <row r="1294" spans="1:9" ht="31.5" x14ac:dyDescent="0.25">
      <c r="A1294" s="37" t="s">
        <v>130</v>
      </c>
      <c r="B1294" s="37">
        <v>32459822</v>
      </c>
      <c r="C1294" s="56" t="s">
        <v>2840</v>
      </c>
      <c r="D1294" s="37">
        <v>38622519</v>
      </c>
      <c r="E1294" s="24" t="s">
        <v>7</v>
      </c>
      <c r="F1294" s="25">
        <v>215.79</v>
      </c>
      <c r="G1294" s="25">
        <v>215.79</v>
      </c>
      <c r="H1294" s="25">
        <v>559.87</v>
      </c>
      <c r="I1294" s="25">
        <v>0</v>
      </c>
    </row>
    <row r="1295" spans="1:9" ht="31.5" x14ac:dyDescent="0.25">
      <c r="A1295" s="37" t="s">
        <v>130</v>
      </c>
      <c r="B1295" s="37">
        <v>32459822</v>
      </c>
      <c r="C1295" s="56" t="s">
        <v>2841</v>
      </c>
      <c r="D1295" s="37">
        <v>35106888</v>
      </c>
      <c r="E1295" s="24" t="s">
        <v>7</v>
      </c>
      <c r="F1295" s="25">
        <v>2164.84</v>
      </c>
      <c r="G1295" s="25">
        <v>2164.84</v>
      </c>
      <c r="H1295" s="25">
        <v>3239.25</v>
      </c>
      <c r="I1295" s="25">
        <v>0</v>
      </c>
    </row>
    <row r="1296" spans="1:9" ht="31.5" x14ac:dyDescent="0.25">
      <c r="A1296" s="37" t="s">
        <v>130</v>
      </c>
      <c r="B1296" s="37">
        <v>32459822</v>
      </c>
      <c r="C1296" s="56" t="s">
        <v>2842</v>
      </c>
      <c r="D1296" s="37">
        <v>40110917</v>
      </c>
      <c r="E1296" s="24" t="s">
        <v>7</v>
      </c>
      <c r="F1296" s="25">
        <v>2381.2600000000002</v>
      </c>
      <c r="G1296" s="25">
        <v>2380</v>
      </c>
      <c r="H1296" s="25">
        <v>7123.43</v>
      </c>
      <c r="I1296" s="25">
        <v>5476.04</v>
      </c>
    </row>
    <row r="1297" spans="1:9" ht="31.5" x14ac:dyDescent="0.25">
      <c r="A1297" s="37" t="s">
        <v>130</v>
      </c>
      <c r="B1297" s="37">
        <v>32459822</v>
      </c>
      <c r="C1297" s="56" t="s">
        <v>2843</v>
      </c>
      <c r="D1297" s="37">
        <v>35329254</v>
      </c>
      <c r="E1297" s="24" t="s">
        <v>7</v>
      </c>
      <c r="F1297" s="25">
        <v>25000</v>
      </c>
      <c r="G1297" s="25">
        <v>25000</v>
      </c>
      <c r="H1297" s="25">
        <v>0</v>
      </c>
      <c r="I1297" s="25">
        <v>0</v>
      </c>
    </row>
    <row r="1298" spans="1:9" ht="31.5" x14ac:dyDescent="0.25">
      <c r="A1298" s="37" t="s">
        <v>130</v>
      </c>
      <c r="B1298" s="37">
        <v>32459822</v>
      </c>
      <c r="C1298" s="56" t="s">
        <v>2844</v>
      </c>
      <c r="D1298" s="37">
        <v>37630094</v>
      </c>
      <c r="E1298" s="24" t="s">
        <v>7</v>
      </c>
      <c r="F1298" s="25">
        <v>1175.51</v>
      </c>
      <c r="G1298" s="25">
        <v>1180</v>
      </c>
      <c r="H1298" s="25">
        <v>2352.7399999999998</v>
      </c>
      <c r="I1298" s="25">
        <v>1176.3699999999999</v>
      </c>
    </row>
    <row r="1299" spans="1:9" ht="31.5" x14ac:dyDescent="0.25">
      <c r="A1299" s="37" t="s">
        <v>130</v>
      </c>
      <c r="B1299" s="37">
        <v>32459822</v>
      </c>
      <c r="C1299" s="56" t="s">
        <v>2845</v>
      </c>
      <c r="D1299" s="37">
        <v>41318748</v>
      </c>
      <c r="E1299" s="24" t="s">
        <v>7</v>
      </c>
      <c r="F1299" s="25">
        <v>1519.18</v>
      </c>
      <c r="G1299" s="25">
        <v>1520</v>
      </c>
      <c r="H1299" s="25">
        <v>184.9</v>
      </c>
      <c r="I1299" s="25">
        <v>184.9</v>
      </c>
    </row>
    <row r="1300" spans="1:9" ht="31.5" x14ac:dyDescent="0.25">
      <c r="A1300" s="37" t="s">
        <v>130</v>
      </c>
      <c r="B1300" s="37">
        <v>32459822</v>
      </c>
      <c r="C1300" s="56" t="s">
        <v>2846</v>
      </c>
      <c r="D1300" s="37">
        <v>30283142</v>
      </c>
      <c r="E1300" s="24" t="s">
        <v>7</v>
      </c>
      <c r="F1300" s="25">
        <v>39.090000000000003</v>
      </c>
      <c r="G1300" s="25">
        <v>39.090000000000003</v>
      </c>
      <c r="H1300" s="25">
        <v>0</v>
      </c>
      <c r="I1300" s="25">
        <v>0</v>
      </c>
    </row>
    <row r="1301" spans="1:9" ht="31.5" x14ac:dyDescent="0.25">
      <c r="A1301" s="37" t="s">
        <v>130</v>
      </c>
      <c r="B1301" s="37">
        <v>32459822</v>
      </c>
      <c r="C1301" s="56" t="s">
        <v>2847</v>
      </c>
      <c r="D1301" s="37">
        <v>37157393</v>
      </c>
      <c r="E1301" s="24" t="s">
        <v>7</v>
      </c>
      <c r="F1301" s="25">
        <v>949.49</v>
      </c>
      <c r="G1301" s="25">
        <v>949.49</v>
      </c>
      <c r="H1301" s="25">
        <v>380.07</v>
      </c>
      <c r="I1301" s="25">
        <v>0</v>
      </c>
    </row>
    <row r="1302" spans="1:9" ht="31.5" x14ac:dyDescent="0.25">
      <c r="A1302" s="37" t="s">
        <v>130</v>
      </c>
      <c r="B1302" s="37">
        <v>32459822</v>
      </c>
      <c r="C1302" s="56" t="s">
        <v>2848</v>
      </c>
      <c r="D1302" s="37">
        <v>39942400</v>
      </c>
      <c r="E1302" s="24" t="s">
        <v>7</v>
      </c>
      <c r="F1302" s="25">
        <v>1175.51</v>
      </c>
      <c r="G1302" s="25">
        <v>1180</v>
      </c>
      <c r="H1302" s="25">
        <v>1176.3699999999999</v>
      </c>
      <c r="I1302" s="25">
        <v>0</v>
      </c>
    </row>
    <row r="1303" spans="1:9" ht="31.5" x14ac:dyDescent="0.25">
      <c r="A1303" s="37" t="s">
        <v>130</v>
      </c>
      <c r="B1303" s="37">
        <v>32459822</v>
      </c>
      <c r="C1303" s="56" t="s">
        <v>2849</v>
      </c>
      <c r="D1303" s="37">
        <v>36317648</v>
      </c>
      <c r="E1303" s="24" t="s">
        <v>7</v>
      </c>
      <c r="F1303" s="25">
        <v>1175.51</v>
      </c>
      <c r="G1303" s="25">
        <v>1175.51</v>
      </c>
      <c r="H1303" s="25">
        <v>1176.3699999999999</v>
      </c>
      <c r="I1303" s="25">
        <v>0</v>
      </c>
    </row>
    <row r="1304" spans="1:9" ht="31.5" x14ac:dyDescent="0.25">
      <c r="A1304" s="37" t="s">
        <v>130</v>
      </c>
      <c r="B1304" s="37">
        <v>32459822</v>
      </c>
      <c r="C1304" s="56" t="s">
        <v>2850</v>
      </c>
      <c r="D1304" s="37">
        <v>13868906</v>
      </c>
      <c r="E1304" s="24" t="s">
        <v>7</v>
      </c>
      <c r="F1304" s="25">
        <v>569.69000000000005</v>
      </c>
      <c r="G1304" s="25">
        <v>0</v>
      </c>
      <c r="H1304" s="25">
        <v>760.14</v>
      </c>
      <c r="I1304" s="25">
        <v>0</v>
      </c>
    </row>
    <row r="1305" spans="1:9" ht="31.5" x14ac:dyDescent="0.25">
      <c r="A1305" s="37" t="s">
        <v>130</v>
      </c>
      <c r="B1305" s="37">
        <v>32459822</v>
      </c>
      <c r="C1305" s="56" t="s">
        <v>2851</v>
      </c>
      <c r="D1305" s="37">
        <v>19294955</v>
      </c>
      <c r="E1305" s="24" t="s">
        <v>7</v>
      </c>
      <c r="F1305" s="25">
        <v>4661.12</v>
      </c>
      <c r="G1305" s="25">
        <v>1165.28</v>
      </c>
      <c r="H1305" s="25">
        <v>3787.1</v>
      </c>
      <c r="I1305" s="25">
        <v>1973.12</v>
      </c>
    </row>
    <row r="1306" spans="1:9" ht="31.5" x14ac:dyDescent="0.25">
      <c r="A1306" s="37" t="s">
        <v>130</v>
      </c>
      <c r="B1306" s="37">
        <v>32459822</v>
      </c>
      <c r="C1306" s="56" t="s">
        <v>2852</v>
      </c>
      <c r="D1306" s="37">
        <v>33969301</v>
      </c>
      <c r="E1306" s="24" t="s">
        <v>7</v>
      </c>
      <c r="F1306" s="25">
        <v>3617.92</v>
      </c>
      <c r="G1306" s="25">
        <v>3617.92</v>
      </c>
      <c r="H1306" s="25">
        <v>3497.16</v>
      </c>
      <c r="I1306" s="25">
        <v>1686.8799999999999</v>
      </c>
    </row>
    <row r="1307" spans="1:9" ht="31.5" x14ac:dyDescent="0.25">
      <c r="A1307" s="37" t="s">
        <v>130</v>
      </c>
      <c r="B1307" s="37">
        <v>32459822</v>
      </c>
      <c r="C1307" s="56" t="s">
        <v>2853</v>
      </c>
      <c r="D1307" s="37">
        <v>37697929</v>
      </c>
      <c r="E1307" s="24" t="s">
        <v>7</v>
      </c>
      <c r="F1307" s="25">
        <v>379.79</v>
      </c>
      <c r="G1307" s="25">
        <v>379.8</v>
      </c>
      <c r="H1307" s="25">
        <v>190.04</v>
      </c>
      <c r="I1307" s="25">
        <v>0</v>
      </c>
    </row>
    <row r="1308" spans="1:9" ht="31.5" x14ac:dyDescent="0.25">
      <c r="A1308" s="37" t="s">
        <v>130</v>
      </c>
      <c r="B1308" s="37">
        <v>32459822</v>
      </c>
      <c r="C1308" s="56" t="s">
        <v>2854</v>
      </c>
      <c r="D1308" s="37">
        <v>39647377</v>
      </c>
      <c r="E1308" s="24" t="s">
        <v>7</v>
      </c>
      <c r="F1308" s="25">
        <v>759.59</v>
      </c>
      <c r="G1308" s="25">
        <v>379.79</v>
      </c>
      <c r="H1308" s="25">
        <v>380.07</v>
      </c>
      <c r="I1308" s="25">
        <v>0</v>
      </c>
    </row>
    <row r="1309" spans="1:9" ht="31.5" x14ac:dyDescent="0.25">
      <c r="A1309" s="37" t="s">
        <v>130</v>
      </c>
      <c r="B1309" s="37">
        <v>32459822</v>
      </c>
      <c r="C1309" s="56" t="s">
        <v>2855</v>
      </c>
      <c r="D1309" s="37">
        <v>13866310</v>
      </c>
      <c r="E1309" s="24" t="s">
        <v>7</v>
      </c>
      <c r="F1309" s="25">
        <v>72.010000000000005</v>
      </c>
      <c r="G1309" s="25">
        <v>72.010000000000005</v>
      </c>
      <c r="H1309" s="25">
        <v>0</v>
      </c>
      <c r="I1309" s="25">
        <v>0</v>
      </c>
    </row>
    <row r="1310" spans="1:9" ht="31.5" x14ac:dyDescent="0.25">
      <c r="A1310" s="37" t="s">
        <v>130</v>
      </c>
      <c r="B1310" s="37">
        <v>32459822</v>
      </c>
      <c r="C1310" s="56" t="s">
        <v>2856</v>
      </c>
      <c r="D1310" s="37">
        <v>20883674</v>
      </c>
      <c r="E1310" s="24" t="s">
        <v>7</v>
      </c>
      <c r="F1310" s="25">
        <v>4009.48</v>
      </c>
      <c r="G1310" s="25">
        <v>2006.7400000000002</v>
      </c>
      <c r="H1310" s="25">
        <v>0</v>
      </c>
      <c r="I1310" s="25">
        <v>0</v>
      </c>
    </row>
    <row r="1311" spans="1:9" ht="31.5" x14ac:dyDescent="0.25">
      <c r="A1311" s="37" t="s">
        <v>130</v>
      </c>
      <c r="B1311" s="37">
        <v>32459822</v>
      </c>
      <c r="C1311" s="56" t="s">
        <v>2857</v>
      </c>
      <c r="D1311" s="37">
        <v>35786304</v>
      </c>
      <c r="E1311" s="24" t="s">
        <v>7</v>
      </c>
      <c r="F1311" s="25">
        <v>3260.27</v>
      </c>
      <c r="G1311" s="25">
        <v>1573.15</v>
      </c>
      <c r="H1311" s="25">
        <v>4950.49</v>
      </c>
      <c r="I1311" s="25">
        <v>4106.3099999999995</v>
      </c>
    </row>
    <row r="1312" spans="1:9" ht="31.5" x14ac:dyDescent="0.25">
      <c r="A1312" s="37" t="s">
        <v>130</v>
      </c>
      <c r="B1312" s="37">
        <v>32459822</v>
      </c>
      <c r="C1312" s="56" t="s">
        <v>2858</v>
      </c>
      <c r="D1312" s="37">
        <v>35960913</v>
      </c>
      <c r="E1312" s="24" t="s">
        <v>7</v>
      </c>
      <c r="F1312" s="25">
        <v>128</v>
      </c>
      <c r="G1312" s="25">
        <v>64</v>
      </c>
      <c r="H1312" s="25">
        <v>128.08000000000001</v>
      </c>
      <c r="I1312" s="25">
        <v>64.040000000000006</v>
      </c>
    </row>
    <row r="1313" spans="1:9" ht="31.5" x14ac:dyDescent="0.25">
      <c r="A1313" s="37" t="s">
        <v>130</v>
      </c>
      <c r="B1313" s="37">
        <v>32459822</v>
      </c>
      <c r="C1313" s="56" t="s">
        <v>2859</v>
      </c>
      <c r="D1313" s="37">
        <v>38170144</v>
      </c>
      <c r="E1313" s="24" t="s">
        <v>7</v>
      </c>
      <c r="F1313" s="25">
        <v>153.52000000000001</v>
      </c>
      <c r="G1313" s="25">
        <v>153.52000000000001</v>
      </c>
      <c r="H1313" s="25">
        <v>0</v>
      </c>
      <c r="I1313" s="25">
        <v>0</v>
      </c>
    </row>
    <row r="1314" spans="1:9" ht="31.5" x14ac:dyDescent="0.25">
      <c r="A1314" s="37" t="s">
        <v>130</v>
      </c>
      <c r="B1314" s="37">
        <v>32459822</v>
      </c>
      <c r="C1314" s="56" t="s">
        <v>2860</v>
      </c>
      <c r="D1314" s="37">
        <v>1560712</v>
      </c>
      <c r="E1314" s="24" t="s">
        <v>7</v>
      </c>
      <c r="F1314" s="25">
        <v>677.61</v>
      </c>
      <c r="G1314" s="25">
        <v>677.61</v>
      </c>
      <c r="H1314" s="25">
        <v>678.08</v>
      </c>
      <c r="I1314" s="25">
        <v>0</v>
      </c>
    </row>
    <row r="1315" spans="1:9" ht="31.5" x14ac:dyDescent="0.25">
      <c r="A1315" s="37" t="s">
        <v>130</v>
      </c>
      <c r="B1315" s="37">
        <v>32459822</v>
      </c>
      <c r="C1315" s="56" t="s">
        <v>2861</v>
      </c>
      <c r="D1315" s="37">
        <v>14360080</v>
      </c>
      <c r="E1315" s="24" t="s">
        <v>7</v>
      </c>
      <c r="F1315" s="25">
        <v>469.15</v>
      </c>
      <c r="G1315" s="25">
        <v>470</v>
      </c>
      <c r="H1315" s="25">
        <v>1429.02</v>
      </c>
      <c r="I1315" s="25">
        <v>1261.57</v>
      </c>
    </row>
    <row r="1316" spans="1:9" ht="31.5" x14ac:dyDescent="0.25">
      <c r="A1316" s="37" t="s">
        <v>130</v>
      </c>
      <c r="B1316" s="37">
        <v>32459822</v>
      </c>
      <c r="C1316" s="56" t="s">
        <v>2862</v>
      </c>
      <c r="D1316" s="37">
        <v>32612552</v>
      </c>
      <c r="E1316" s="24" t="s">
        <v>7</v>
      </c>
      <c r="F1316" s="25">
        <v>803.99</v>
      </c>
      <c r="G1316" s="25">
        <v>674.52</v>
      </c>
      <c r="H1316" s="25">
        <v>674.99</v>
      </c>
      <c r="I1316" s="25">
        <v>27.139999999999986</v>
      </c>
    </row>
    <row r="1317" spans="1:9" ht="31.5" x14ac:dyDescent="0.25">
      <c r="A1317" s="37" t="s">
        <v>130</v>
      </c>
      <c r="B1317" s="37">
        <v>32459822</v>
      </c>
      <c r="C1317" s="56" t="s">
        <v>2863</v>
      </c>
      <c r="D1317" s="57">
        <v>35674522</v>
      </c>
      <c r="E1317" s="24" t="s">
        <v>7</v>
      </c>
      <c r="F1317" s="25">
        <v>1709.08</v>
      </c>
      <c r="G1317" s="25">
        <v>759.59</v>
      </c>
      <c r="H1317" s="25">
        <v>760.14</v>
      </c>
      <c r="I1317" s="25">
        <v>0</v>
      </c>
    </row>
    <row r="1318" spans="1:9" ht="31.5" x14ac:dyDescent="0.25">
      <c r="A1318" s="37" t="s">
        <v>130</v>
      </c>
      <c r="B1318" s="37">
        <v>32459822</v>
      </c>
      <c r="C1318" s="56" t="s">
        <v>2864</v>
      </c>
      <c r="D1318" s="57">
        <v>40418838</v>
      </c>
      <c r="E1318" s="24" t="s">
        <v>7</v>
      </c>
      <c r="F1318" s="25">
        <v>2189.58</v>
      </c>
      <c r="G1318" s="25">
        <v>2189.58</v>
      </c>
      <c r="H1318" s="25">
        <v>3276.27</v>
      </c>
      <c r="I1318" s="25">
        <v>0</v>
      </c>
    </row>
    <row r="1319" spans="1:9" ht="31.5" x14ac:dyDescent="0.25">
      <c r="A1319" s="37" t="s">
        <v>130</v>
      </c>
      <c r="B1319" s="37">
        <v>32459822</v>
      </c>
      <c r="C1319" s="56" t="s">
        <v>2865</v>
      </c>
      <c r="D1319" s="57">
        <v>34437266</v>
      </c>
      <c r="E1319" s="24" t="s">
        <v>7</v>
      </c>
      <c r="F1319" s="25">
        <v>1519.18</v>
      </c>
      <c r="G1319" s="25">
        <v>1519.18</v>
      </c>
      <c r="H1319" s="25">
        <v>950.17</v>
      </c>
      <c r="I1319" s="25">
        <v>0</v>
      </c>
    </row>
    <row r="1320" spans="1:9" ht="31.5" x14ac:dyDescent="0.25">
      <c r="A1320" s="37" t="s">
        <v>130</v>
      </c>
      <c r="B1320" s="37">
        <v>32459822</v>
      </c>
      <c r="C1320" s="56" t="s">
        <v>2866</v>
      </c>
      <c r="D1320" s="57">
        <v>30283121</v>
      </c>
      <c r="E1320" s="24" t="s">
        <v>7</v>
      </c>
      <c r="F1320" s="25">
        <v>895.26</v>
      </c>
      <c r="G1320" s="25">
        <v>599.32000000000005</v>
      </c>
      <c r="H1320" s="25">
        <v>303.38</v>
      </c>
      <c r="I1320" s="25">
        <v>7.2199999999999704</v>
      </c>
    </row>
    <row r="1321" spans="1:9" ht="31.5" x14ac:dyDescent="0.25">
      <c r="A1321" s="37" t="s">
        <v>130</v>
      </c>
      <c r="B1321" s="37">
        <v>32459822</v>
      </c>
      <c r="C1321" s="56" t="s">
        <v>2867</v>
      </c>
      <c r="D1321" s="57">
        <v>41417442</v>
      </c>
      <c r="E1321" s="24" t="s">
        <v>7</v>
      </c>
      <c r="F1321" s="25">
        <v>370.94</v>
      </c>
      <c r="G1321" s="25">
        <v>241.46</v>
      </c>
      <c r="H1321" s="25">
        <v>129.57</v>
      </c>
      <c r="I1321" s="25">
        <v>0</v>
      </c>
    </row>
    <row r="1322" spans="1:9" ht="31.5" x14ac:dyDescent="0.25">
      <c r="A1322" s="37" t="s">
        <v>130</v>
      </c>
      <c r="B1322" s="37">
        <v>32459822</v>
      </c>
      <c r="C1322" s="56" t="s">
        <v>2868</v>
      </c>
      <c r="D1322" s="57">
        <v>32388228</v>
      </c>
      <c r="E1322" s="24" t="s">
        <v>7</v>
      </c>
      <c r="F1322" s="25">
        <v>200.94</v>
      </c>
      <c r="G1322" s="25">
        <v>200.94</v>
      </c>
      <c r="H1322" s="25">
        <v>201.09</v>
      </c>
      <c r="I1322" s="25">
        <v>0</v>
      </c>
    </row>
    <row r="1323" spans="1:9" ht="31.5" x14ac:dyDescent="0.25">
      <c r="A1323" s="37" t="s">
        <v>130</v>
      </c>
      <c r="B1323" s="37">
        <v>32459822</v>
      </c>
      <c r="C1323" s="56" t="s">
        <v>2869</v>
      </c>
      <c r="D1323" s="57">
        <v>37279682</v>
      </c>
      <c r="E1323" s="24" t="s">
        <v>7</v>
      </c>
      <c r="F1323" s="25">
        <v>836.91</v>
      </c>
      <c r="G1323" s="25">
        <v>647.52</v>
      </c>
      <c r="H1323" s="25">
        <v>836.91</v>
      </c>
      <c r="I1323" s="25">
        <v>836.91</v>
      </c>
    </row>
    <row r="1324" spans="1:9" ht="31.5" x14ac:dyDescent="0.25">
      <c r="A1324" s="37" t="s">
        <v>130</v>
      </c>
      <c r="B1324" s="37">
        <v>32459822</v>
      </c>
      <c r="C1324" s="56" t="s">
        <v>2870</v>
      </c>
      <c r="D1324" s="57">
        <v>38841582</v>
      </c>
      <c r="E1324" s="24" t="s">
        <v>7</v>
      </c>
      <c r="F1324" s="25">
        <v>432.65</v>
      </c>
      <c r="G1324" s="25">
        <v>432.65</v>
      </c>
      <c r="H1324" s="25">
        <v>432.65</v>
      </c>
      <c r="I1324" s="25">
        <v>432.65</v>
      </c>
    </row>
    <row r="1325" spans="1:9" ht="31.5" x14ac:dyDescent="0.25">
      <c r="A1325" s="37" t="s">
        <v>130</v>
      </c>
      <c r="B1325" s="37">
        <v>32459822</v>
      </c>
      <c r="C1325" s="56" t="s">
        <v>2871</v>
      </c>
      <c r="D1325" s="57">
        <v>42699315</v>
      </c>
      <c r="E1325" s="24" t="s">
        <v>7</v>
      </c>
      <c r="F1325" s="25">
        <v>416.3</v>
      </c>
      <c r="G1325" s="25">
        <v>208.15</v>
      </c>
      <c r="H1325" s="25">
        <v>0</v>
      </c>
      <c r="I1325" s="25">
        <v>0</v>
      </c>
    </row>
    <row r="1326" spans="1:9" ht="31.5" x14ac:dyDescent="0.25">
      <c r="A1326" s="37" t="s">
        <v>130</v>
      </c>
      <c r="B1326" s="37">
        <v>32459822</v>
      </c>
      <c r="C1326" s="56" t="s">
        <v>2872</v>
      </c>
      <c r="D1326" s="37">
        <v>31612991</v>
      </c>
      <c r="E1326" s="24" t="s">
        <v>7</v>
      </c>
      <c r="F1326" s="25">
        <v>542.07000000000005</v>
      </c>
      <c r="G1326" s="25">
        <v>540</v>
      </c>
      <c r="H1326" s="25">
        <v>542.47</v>
      </c>
      <c r="I1326" s="25">
        <v>0</v>
      </c>
    </row>
    <row r="1327" spans="1:9" ht="31.5" x14ac:dyDescent="0.25">
      <c r="A1327" s="37" t="s">
        <v>130</v>
      </c>
      <c r="B1327" s="37">
        <v>32459822</v>
      </c>
      <c r="C1327" s="56" t="s">
        <v>2873</v>
      </c>
      <c r="D1327" s="57">
        <v>32237522</v>
      </c>
      <c r="E1327" s="24" t="s">
        <v>7</v>
      </c>
      <c r="F1327" s="25">
        <v>287.44</v>
      </c>
      <c r="G1327" s="25">
        <v>287.44</v>
      </c>
      <c r="H1327" s="25">
        <v>0</v>
      </c>
      <c r="I1327" s="25">
        <v>0</v>
      </c>
    </row>
    <row r="1328" spans="1:9" ht="31.5" x14ac:dyDescent="0.25">
      <c r="A1328" s="37" t="s">
        <v>130</v>
      </c>
      <c r="B1328" s="37">
        <v>32459822</v>
      </c>
      <c r="C1328" s="56" t="s">
        <v>2874</v>
      </c>
      <c r="D1328" s="57">
        <v>23932686</v>
      </c>
      <c r="E1328" s="24" t="s">
        <v>7</v>
      </c>
      <c r="F1328" s="25">
        <v>442.32</v>
      </c>
      <c r="G1328" s="25">
        <v>442.32</v>
      </c>
      <c r="H1328" s="25">
        <v>0</v>
      </c>
      <c r="I1328" s="25">
        <v>0</v>
      </c>
    </row>
    <row r="1329" spans="1:9" ht="31.5" x14ac:dyDescent="0.25">
      <c r="A1329" s="37" t="s">
        <v>130</v>
      </c>
      <c r="B1329" s="37">
        <v>32459822</v>
      </c>
      <c r="C1329" s="56" t="s">
        <v>2875</v>
      </c>
      <c r="D1329" s="57">
        <v>35818021</v>
      </c>
      <c r="E1329" s="24" t="s">
        <v>7</v>
      </c>
      <c r="F1329" s="25">
        <v>0</v>
      </c>
      <c r="G1329" s="25">
        <v>0</v>
      </c>
      <c r="H1329" s="25">
        <v>0.12</v>
      </c>
      <c r="I1329" s="25">
        <v>0</v>
      </c>
    </row>
    <row r="1330" spans="1:9" ht="31.5" x14ac:dyDescent="0.25">
      <c r="A1330" s="37" t="s">
        <v>130</v>
      </c>
      <c r="B1330" s="37">
        <v>32459822</v>
      </c>
      <c r="C1330" s="56" t="s">
        <v>2876</v>
      </c>
      <c r="D1330" s="57">
        <v>30826703</v>
      </c>
      <c r="E1330" s="24" t="s">
        <v>7</v>
      </c>
      <c r="F1330" s="25">
        <v>607</v>
      </c>
      <c r="G1330" s="25">
        <v>435.36</v>
      </c>
      <c r="H1330" s="25">
        <v>59.9</v>
      </c>
      <c r="I1330" s="25">
        <v>0</v>
      </c>
    </row>
    <row r="1331" spans="1:9" ht="31.5" x14ac:dyDescent="0.25">
      <c r="A1331" s="37" t="s">
        <v>130</v>
      </c>
      <c r="B1331" s="37">
        <v>32459822</v>
      </c>
      <c r="C1331" s="56" t="s">
        <v>2877</v>
      </c>
      <c r="D1331" s="57">
        <v>40171021</v>
      </c>
      <c r="E1331" s="24" t="s">
        <v>7</v>
      </c>
      <c r="F1331" s="25">
        <v>1571.05</v>
      </c>
      <c r="G1331" s="25">
        <v>1571.05</v>
      </c>
      <c r="H1331" s="25">
        <v>2350.77</v>
      </c>
      <c r="I1331" s="25">
        <v>0</v>
      </c>
    </row>
    <row r="1332" spans="1:9" ht="31.5" x14ac:dyDescent="0.25">
      <c r="A1332" s="37" t="s">
        <v>130</v>
      </c>
      <c r="B1332" s="37">
        <v>32459822</v>
      </c>
      <c r="C1332" s="56" t="s">
        <v>2878</v>
      </c>
      <c r="D1332" s="57">
        <v>41489061</v>
      </c>
      <c r="E1332" s="24" t="s">
        <v>7</v>
      </c>
      <c r="F1332" s="25">
        <v>776.85</v>
      </c>
      <c r="G1332" s="25">
        <v>776.85</v>
      </c>
      <c r="H1332" s="25">
        <v>0</v>
      </c>
      <c r="I1332" s="25">
        <v>0</v>
      </c>
    </row>
    <row r="1333" spans="1:9" ht="31.5" x14ac:dyDescent="0.25">
      <c r="A1333" s="37" t="s">
        <v>130</v>
      </c>
      <c r="B1333" s="37">
        <v>32459822</v>
      </c>
      <c r="C1333" s="56" t="s">
        <v>2879</v>
      </c>
      <c r="D1333" s="58">
        <v>3597837</v>
      </c>
      <c r="E1333" s="24" t="s">
        <v>7</v>
      </c>
      <c r="F1333" s="25">
        <v>0</v>
      </c>
      <c r="G1333" s="25">
        <v>0</v>
      </c>
      <c r="H1333" s="25">
        <v>259.14</v>
      </c>
      <c r="I1333" s="25">
        <v>0</v>
      </c>
    </row>
    <row r="1334" spans="1:9" ht="31.5" x14ac:dyDescent="0.25">
      <c r="A1334" s="37" t="s">
        <v>130</v>
      </c>
      <c r="B1334" s="37">
        <v>32459822</v>
      </c>
      <c r="C1334" s="56" t="s">
        <v>2880</v>
      </c>
      <c r="D1334" s="57">
        <v>30487219</v>
      </c>
      <c r="E1334" s="24" t="s">
        <v>7</v>
      </c>
      <c r="F1334" s="25">
        <v>0</v>
      </c>
      <c r="G1334" s="25">
        <v>0</v>
      </c>
      <c r="H1334" s="25">
        <v>67598.52</v>
      </c>
      <c r="I1334" s="25">
        <v>0</v>
      </c>
    </row>
    <row r="1335" spans="1:9" ht="31.5" x14ac:dyDescent="0.25">
      <c r="A1335" s="37" t="s">
        <v>130</v>
      </c>
      <c r="B1335" s="37">
        <v>32459822</v>
      </c>
      <c r="C1335" s="56" t="s">
        <v>2881</v>
      </c>
      <c r="D1335" s="58">
        <v>3117895</v>
      </c>
      <c r="E1335" s="24" t="s">
        <v>7</v>
      </c>
      <c r="F1335" s="25">
        <v>3038.36</v>
      </c>
      <c r="G1335" s="25">
        <v>0</v>
      </c>
      <c r="H1335" s="25">
        <v>5891.12</v>
      </c>
      <c r="I1335" s="25">
        <v>0</v>
      </c>
    </row>
    <row r="1336" spans="1:9" ht="31.5" x14ac:dyDescent="0.25">
      <c r="A1336" s="37" t="s">
        <v>130</v>
      </c>
      <c r="B1336" s="37">
        <v>32459822</v>
      </c>
      <c r="C1336" s="56" t="s">
        <v>2882</v>
      </c>
      <c r="D1336" s="57">
        <v>19291454</v>
      </c>
      <c r="E1336" s="24" t="s">
        <v>7</v>
      </c>
      <c r="F1336" s="25">
        <v>552.42999999999995</v>
      </c>
      <c r="G1336" s="25">
        <v>0</v>
      </c>
      <c r="H1336" s="25">
        <v>552.42999999999995</v>
      </c>
      <c r="I1336" s="25">
        <v>552.42999999999995</v>
      </c>
    </row>
    <row r="1337" spans="1:9" ht="31.5" x14ac:dyDescent="0.25">
      <c r="A1337" s="37" t="s">
        <v>130</v>
      </c>
      <c r="B1337" s="37">
        <v>32459822</v>
      </c>
      <c r="C1337" s="56" t="s">
        <v>2883</v>
      </c>
      <c r="D1337" s="57">
        <v>33251071</v>
      </c>
      <c r="E1337" s="24" t="s">
        <v>7</v>
      </c>
      <c r="F1337" s="25">
        <v>2360.6799999999998</v>
      </c>
      <c r="G1337" s="25">
        <v>2360.6799999999998</v>
      </c>
      <c r="H1337" s="25">
        <v>0</v>
      </c>
      <c r="I1337" s="25">
        <v>0</v>
      </c>
    </row>
    <row r="1338" spans="1:9" ht="31.5" x14ac:dyDescent="0.25">
      <c r="A1338" s="37" t="s">
        <v>130</v>
      </c>
      <c r="B1338" s="37">
        <v>32459822</v>
      </c>
      <c r="C1338" s="56" t="s">
        <v>2884</v>
      </c>
      <c r="D1338" s="57">
        <v>25879039</v>
      </c>
      <c r="E1338" s="24" t="s">
        <v>7</v>
      </c>
      <c r="F1338" s="25">
        <v>1141.55</v>
      </c>
      <c r="G1338" s="25">
        <v>1015.46</v>
      </c>
      <c r="H1338" s="25">
        <v>1709.72</v>
      </c>
      <c r="I1338" s="25">
        <v>0</v>
      </c>
    </row>
    <row r="1339" spans="1:9" ht="31.5" x14ac:dyDescent="0.25">
      <c r="A1339" s="37" t="s">
        <v>130</v>
      </c>
      <c r="B1339" s="37">
        <v>32459822</v>
      </c>
      <c r="C1339" s="56" t="s">
        <v>2885</v>
      </c>
      <c r="D1339" s="57">
        <v>23040344</v>
      </c>
      <c r="E1339" s="24" t="s">
        <v>7</v>
      </c>
      <c r="F1339" s="25">
        <v>134.66999999999999</v>
      </c>
      <c r="G1339" s="25">
        <v>0</v>
      </c>
      <c r="H1339" s="25">
        <v>1426</v>
      </c>
      <c r="I1339" s="25">
        <v>0.73000000000001819</v>
      </c>
    </row>
    <row r="1340" spans="1:9" ht="31.5" x14ac:dyDescent="0.25">
      <c r="A1340" s="37" t="s">
        <v>130</v>
      </c>
      <c r="B1340" s="37">
        <v>32459822</v>
      </c>
      <c r="C1340" s="56" t="s">
        <v>2886</v>
      </c>
      <c r="D1340" s="57">
        <v>34506313</v>
      </c>
      <c r="E1340" s="24" t="s">
        <v>7</v>
      </c>
      <c r="F1340" s="25">
        <v>390.08</v>
      </c>
      <c r="G1340" s="25">
        <v>390</v>
      </c>
      <c r="H1340" s="25">
        <v>390.08</v>
      </c>
      <c r="I1340" s="25">
        <v>390.08</v>
      </c>
    </row>
    <row r="1341" spans="1:9" ht="31.5" x14ac:dyDescent="0.25">
      <c r="A1341" s="37" t="s">
        <v>130</v>
      </c>
      <c r="B1341" s="37">
        <v>32459822</v>
      </c>
      <c r="C1341" s="56" t="s">
        <v>2887</v>
      </c>
      <c r="D1341" s="57">
        <v>40860798</v>
      </c>
      <c r="E1341" s="24" t="s">
        <v>7</v>
      </c>
      <c r="F1341" s="25">
        <v>1165.28</v>
      </c>
      <c r="G1341" s="25">
        <v>1170</v>
      </c>
      <c r="H1341" s="25">
        <v>1165.97</v>
      </c>
      <c r="I1341" s="25">
        <v>0</v>
      </c>
    </row>
    <row r="1342" spans="1:9" ht="31.5" x14ac:dyDescent="0.25">
      <c r="A1342" s="37" t="s">
        <v>130</v>
      </c>
      <c r="B1342" s="37">
        <v>32459822</v>
      </c>
      <c r="C1342" s="56" t="s">
        <v>2888</v>
      </c>
      <c r="D1342" s="57">
        <v>38086440</v>
      </c>
      <c r="E1342" s="24" t="s">
        <v>7</v>
      </c>
      <c r="F1342" s="25">
        <v>1175.51</v>
      </c>
      <c r="G1342" s="25">
        <v>1175.51</v>
      </c>
      <c r="H1342" s="25">
        <v>1176.3699999999999</v>
      </c>
      <c r="I1342" s="25">
        <v>0</v>
      </c>
    </row>
    <row r="1343" spans="1:9" ht="31.5" x14ac:dyDescent="0.25">
      <c r="A1343" s="37" t="s">
        <v>130</v>
      </c>
      <c r="B1343" s="37">
        <v>32459822</v>
      </c>
      <c r="C1343" s="56" t="s">
        <v>2889</v>
      </c>
      <c r="D1343" s="57">
        <v>40683921</v>
      </c>
      <c r="E1343" s="24" t="s">
        <v>7</v>
      </c>
      <c r="F1343" s="25">
        <v>1212.31</v>
      </c>
      <c r="G1343" s="25">
        <v>1212.31</v>
      </c>
      <c r="H1343" s="25">
        <v>1813.98</v>
      </c>
      <c r="I1343" s="25">
        <v>0</v>
      </c>
    </row>
    <row r="1344" spans="1:9" ht="31.5" x14ac:dyDescent="0.25">
      <c r="A1344" s="37" t="s">
        <v>130</v>
      </c>
      <c r="B1344" s="37">
        <v>32459822</v>
      </c>
      <c r="C1344" s="56" t="s">
        <v>2890</v>
      </c>
      <c r="D1344" s="57">
        <v>40440418</v>
      </c>
      <c r="E1344" s="24" t="s">
        <v>7</v>
      </c>
      <c r="F1344" s="25">
        <v>7197.41</v>
      </c>
      <c r="G1344" s="25">
        <v>3931.61</v>
      </c>
      <c r="H1344" s="25">
        <v>25663.41</v>
      </c>
      <c r="I1344" s="25">
        <v>24034.53</v>
      </c>
    </row>
    <row r="1345" spans="1:9" ht="31.5" x14ac:dyDescent="0.25">
      <c r="A1345" s="37" t="s">
        <v>130</v>
      </c>
      <c r="B1345" s="37">
        <v>32459822</v>
      </c>
      <c r="C1345" s="56" t="s">
        <v>2891</v>
      </c>
      <c r="D1345" s="57">
        <v>40711859</v>
      </c>
      <c r="E1345" s="24" t="s">
        <v>7</v>
      </c>
      <c r="F1345" s="25">
        <v>742.23</v>
      </c>
      <c r="G1345" s="25">
        <v>740</v>
      </c>
      <c r="H1345" s="25">
        <v>1110.5999999999999</v>
      </c>
      <c r="I1345" s="25">
        <v>0</v>
      </c>
    </row>
    <row r="1346" spans="1:9" ht="31.5" x14ac:dyDescent="0.25">
      <c r="A1346" s="37" t="s">
        <v>130</v>
      </c>
      <c r="B1346" s="37">
        <v>32459822</v>
      </c>
      <c r="C1346" s="56" t="s">
        <v>2892</v>
      </c>
      <c r="D1346" s="57">
        <v>33250539</v>
      </c>
      <c r="E1346" s="24" t="s">
        <v>7</v>
      </c>
      <c r="F1346" s="25">
        <v>199747.23</v>
      </c>
      <c r="G1346" s="25">
        <v>199750</v>
      </c>
      <c r="H1346" s="25">
        <v>0</v>
      </c>
      <c r="I1346" s="25">
        <v>0</v>
      </c>
    </row>
    <row r="1347" spans="1:9" ht="31.5" x14ac:dyDescent="0.25">
      <c r="A1347" s="37" t="s">
        <v>130</v>
      </c>
      <c r="B1347" s="37">
        <v>32459822</v>
      </c>
      <c r="C1347" s="56" t="s">
        <v>2893</v>
      </c>
      <c r="D1347" s="57">
        <v>33626744</v>
      </c>
      <c r="E1347" s="24" t="s">
        <v>7</v>
      </c>
      <c r="F1347" s="25">
        <v>177.77</v>
      </c>
      <c r="G1347" s="25">
        <v>177.77</v>
      </c>
      <c r="H1347" s="25">
        <v>0</v>
      </c>
      <c r="I1347" s="25">
        <v>0</v>
      </c>
    </row>
    <row r="1348" spans="1:9" ht="31.5" x14ac:dyDescent="0.25">
      <c r="A1348" s="37" t="s">
        <v>130</v>
      </c>
      <c r="B1348" s="37">
        <v>32459822</v>
      </c>
      <c r="C1348" s="56" t="s">
        <v>2894</v>
      </c>
      <c r="D1348" s="57">
        <v>32819588</v>
      </c>
      <c r="E1348" s="24" t="s">
        <v>7</v>
      </c>
      <c r="F1348" s="25">
        <v>4937.34</v>
      </c>
      <c r="G1348" s="25">
        <v>4940</v>
      </c>
      <c r="H1348" s="25">
        <v>4750.8999999999996</v>
      </c>
      <c r="I1348" s="25">
        <v>2280.4299999999998</v>
      </c>
    </row>
    <row r="1349" spans="1:9" ht="47.25" x14ac:dyDescent="0.25">
      <c r="A1349" s="37" t="s">
        <v>130</v>
      </c>
      <c r="B1349" s="37">
        <v>32459822</v>
      </c>
      <c r="C1349" s="56" t="s">
        <v>2895</v>
      </c>
      <c r="D1349" s="57">
        <v>38458211</v>
      </c>
      <c r="E1349" s="24" t="s">
        <v>7</v>
      </c>
      <c r="F1349" s="25">
        <v>91.42</v>
      </c>
      <c r="G1349" s="25">
        <v>92.72</v>
      </c>
      <c r="H1349" s="25">
        <v>0</v>
      </c>
      <c r="I1349" s="25">
        <v>0</v>
      </c>
    </row>
    <row r="1350" spans="1:9" ht="31.5" x14ac:dyDescent="0.25">
      <c r="A1350" s="37" t="s">
        <v>130</v>
      </c>
      <c r="B1350" s="37">
        <v>32459822</v>
      </c>
      <c r="C1350" s="56" t="s">
        <v>2896</v>
      </c>
      <c r="D1350" s="57">
        <v>41596615</v>
      </c>
      <c r="E1350" s="24" t="s">
        <v>7</v>
      </c>
      <c r="F1350" s="25">
        <v>3424.12</v>
      </c>
      <c r="G1350" s="25">
        <v>1903.59</v>
      </c>
      <c r="H1350" s="25">
        <v>0</v>
      </c>
      <c r="I1350" s="25">
        <v>0</v>
      </c>
    </row>
    <row r="1351" spans="1:9" ht="31.5" x14ac:dyDescent="0.25">
      <c r="A1351" s="37" t="s">
        <v>130</v>
      </c>
      <c r="B1351" s="37">
        <v>32459822</v>
      </c>
      <c r="C1351" s="56" t="s">
        <v>2897</v>
      </c>
      <c r="D1351" s="57">
        <v>40485574</v>
      </c>
      <c r="E1351" s="24" t="s">
        <v>7</v>
      </c>
      <c r="F1351" s="25">
        <v>874.4</v>
      </c>
      <c r="G1351" s="25">
        <v>870</v>
      </c>
      <c r="H1351" s="25">
        <v>1523.99</v>
      </c>
      <c r="I1351" s="25">
        <v>0</v>
      </c>
    </row>
    <row r="1352" spans="1:9" ht="31.5" x14ac:dyDescent="0.25">
      <c r="A1352" s="37" t="s">
        <v>130</v>
      </c>
      <c r="B1352" s="37">
        <v>32459822</v>
      </c>
      <c r="C1352" s="56" t="s">
        <v>2898</v>
      </c>
      <c r="D1352" s="57">
        <v>23627368</v>
      </c>
      <c r="E1352" s="24" t="s">
        <v>7</v>
      </c>
      <c r="F1352" s="25">
        <v>139.01</v>
      </c>
      <c r="G1352" s="25">
        <v>139.01</v>
      </c>
      <c r="H1352" s="25">
        <v>691.95</v>
      </c>
      <c r="I1352" s="25">
        <v>553.74</v>
      </c>
    </row>
    <row r="1353" spans="1:9" ht="31.5" x14ac:dyDescent="0.25">
      <c r="A1353" s="37" t="s">
        <v>130</v>
      </c>
      <c r="B1353" s="37">
        <v>32459822</v>
      </c>
      <c r="C1353" s="56" t="s">
        <v>2899</v>
      </c>
      <c r="D1353" s="57">
        <v>35403678</v>
      </c>
      <c r="E1353" s="24" t="s">
        <v>7</v>
      </c>
      <c r="F1353" s="25">
        <v>87.8</v>
      </c>
      <c r="G1353" s="25">
        <v>87.8</v>
      </c>
      <c r="H1353" s="25">
        <v>175.66</v>
      </c>
      <c r="I1353" s="25">
        <v>87.8</v>
      </c>
    </row>
    <row r="1354" spans="1:9" ht="31.5" x14ac:dyDescent="0.25">
      <c r="A1354" s="37"/>
      <c r="B1354" s="37">
        <v>32459822</v>
      </c>
      <c r="C1354" s="56" t="s">
        <v>2900</v>
      </c>
      <c r="D1354" s="57">
        <v>38458253</v>
      </c>
      <c r="E1354" s="24" t="s">
        <v>7</v>
      </c>
      <c r="F1354" s="25">
        <v>0</v>
      </c>
      <c r="G1354" s="25">
        <v>0</v>
      </c>
      <c r="H1354" s="25">
        <v>307.66000000000003</v>
      </c>
      <c r="I1354" s="25">
        <v>0</v>
      </c>
    </row>
    <row r="1355" spans="1:9" ht="31.5" x14ac:dyDescent="0.25">
      <c r="A1355" s="37" t="s">
        <v>130</v>
      </c>
      <c r="B1355" s="37">
        <v>32459822</v>
      </c>
      <c r="C1355" s="56" t="s">
        <v>2901</v>
      </c>
      <c r="D1355" s="57">
        <v>22439943</v>
      </c>
      <c r="E1355" s="24" t="s">
        <v>7</v>
      </c>
      <c r="F1355" s="25">
        <v>284.61</v>
      </c>
      <c r="G1355" s="25">
        <v>284.95</v>
      </c>
      <c r="H1355" s="25">
        <v>285.31</v>
      </c>
      <c r="I1355" s="25">
        <v>0</v>
      </c>
    </row>
    <row r="1356" spans="1:9" ht="31.5" x14ac:dyDescent="0.25">
      <c r="A1356" s="37"/>
      <c r="B1356" s="37">
        <v>32459822</v>
      </c>
      <c r="C1356" s="56" t="s">
        <v>2902</v>
      </c>
      <c r="D1356" s="57">
        <v>24057996</v>
      </c>
      <c r="E1356" s="24" t="s">
        <v>7</v>
      </c>
      <c r="F1356" s="25">
        <v>0</v>
      </c>
      <c r="G1356" s="25">
        <v>0</v>
      </c>
      <c r="H1356" s="25">
        <v>1166.1300000000001</v>
      </c>
      <c r="I1356" s="25">
        <v>518.28</v>
      </c>
    </row>
    <row r="1357" spans="1:9" ht="31.5" x14ac:dyDescent="0.25">
      <c r="A1357" s="37" t="s">
        <v>130</v>
      </c>
      <c r="B1357" s="37">
        <v>32459822</v>
      </c>
      <c r="C1357" s="56" t="s">
        <v>2903</v>
      </c>
      <c r="D1357" s="57">
        <v>31613597</v>
      </c>
      <c r="E1357" s="24" t="s">
        <v>7</v>
      </c>
      <c r="F1357" s="25">
        <v>1034.3599999999999</v>
      </c>
      <c r="G1357" s="25">
        <v>1034.3599999999999</v>
      </c>
      <c r="H1357" s="25">
        <v>1034.3599999999999</v>
      </c>
      <c r="I1357" s="25">
        <v>1034.3599999999999</v>
      </c>
    </row>
    <row r="1358" spans="1:9" ht="31.5" x14ac:dyDescent="0.25">
      <c r="A1358" s="37" t="s">
        <v>130</v>
      </c>
      <c r="B1358" s="37">
        <v>32459822</v>
      </c>
      <c r="C1358" s="56" t="s">
        <v>2904</v>
      </c>
      <c r="D1358" s="57">
        <v>39906320</v>
      </c>
      <c r="E1358" s="24" t="s">
        <v>7</v>
      </c>
      <c r="F1358" s="25">
        <v>601.95000000000005</v>
      </c>
      <c r="G1358" s="25">
        <v>601.95000000000005</v>
      </c>
      <c r="H1358" s="25">
        <v>279.25</v>
      </c>
      <c r="I1358" s="25">
        <v>0</v>
      </c>
    </row>
    <row r="1359" spans="1:9" ht="31.5" x14ac:dyDescent="0.25">
      <c r="A1359" s="37" t="s">
        <v>130</v>
      </c>
      <c r="B1359" s="37">
        <v>32459822</v>
      </c>
      <c r="C1359" s="56" t="s">
        <v>2905</v>
      </c>
      <c r="D1359" s="57">
        <v>20918266</v>
      </c>
      <c r="E1359" s="24" t="s">
        <v>7</v>
      </c>
      <c r="F1359" s="25">
        <v>129.62</v>
      </c>
      <c r="G1359" s="25">
        <v>130</v>
      </c>
      <c r="H1359" s="25">
        <v>1036.43</v>
      </c>
      <c r="I1359" s="25">
        <v>1036.43</v>
      </c>
    </row>
    <row r="1360" spans="1:9" ht="31.5" x14ac:dyDescent="0.25">
      <c r="A1360" s="37"/>
      <c r="B1360" s="37">
        <v>32459822</v>
      </c>
      <c r="C1360" s="56" t="s">
        <v>2906</v>
      </c>
      <c r="D1360" s="57">
        <v>23086205</v>
      </c>
      <c r="E1360" s="24" t="s">
        <v>7</v>
      </c>
      <c r="F1360" s="25">
        <v>0</v>
      </c>
      <c r="G1360" s="25">
        <v>0</v>
      </c>
      <c r="H1360" s="25">
        <v>740.26</v>
      </c>
      <c r="I1360" s="25">
        <v>740.26</v>
      </c>
    </row>
    <row r="1361" spans="1:9" ht="31.5" x14ac:dyDescent="0.25">
      <c r="A1361" s="37" t="s">
        <v>130</v>
      </c>
      <c r="B1361" s="37">
        <v>32459822</v>
      </c>
      <c r="C1361" s="56" t="s">
        <v>2907</v>
      </c>
      <c r="D1361" s="57">
        <v>39037656</v>
      </c>
      <c r="E1361" s="24" t="s">
        <v>7</v>
      </c>
      <c r="F1361" s="25">
        <v>78.180000000000007</v>
      </c>
      <c r="G1361" s="25">
        <v>78.180000000000007</v>
      </c>
      <c r="H1361" s="25">
        <v>0</v>
      </c>
      <c r="I1361" s="25">
        <v>0</v>
      </c>
    </row>
    <row r="1362" spans="1:9" ht="31.5" x14ac:dyDescent="0.25">
      <c r="A1362" s="37" t="s">
        <v>130</v>
      </c>
      <c r="B1362" s="37">
        <v>32459822</v>
      </c>
      <c r="C1362" s="56" t="s">
        <v>2908</v>
      </c>
      <c r="D1362" s="57">
        <v>37519016</v>
      </c>
      <c r="E1362" s="24" t="s">
        <v>7</v>
      </c>
      <c r="F1362" s="25">
        <v>2787.48</v>
      </c>
      <c r="G1362" s="25">
        <v>1393.74</v>
      </c>
      <c r="H1362" s="25">
        <v>0</v>
      </c>
      <c r="I1362" s="25">
        <v>0</v>
      </c>
    </row>
    <row r="1363" spans="1:9" ht="31.5" x14ac:dyDescent="0.25">
      <c r="A1363" s="37" t="s">
        <v>130</v>
      </c>
      <c r="B1363" s="37">
        <v>32459822</v>
      </c>
      <c r="C1363" s="56" t="s">
        <v>2909</v>
      </c>
      <c r="D1363" s="58">
        <v>702245</v>
      </c>
      <c r="E1363" s="24" t="s">
        <v>7</v>
      </c>
      <c r="F1363" s="25">
        <v>2174.7600000000002</v>
      </c>
      <c r="G1363" s="25">
        <v>2170</v>
      </c>
      <c r="H1363" s="25">
        <v>0</v>
      </c>
      <c r="I1363" s="25">
        <v>0</v>
      </c>
    </row>
    <row r="1364" spans="1:9" ht="31.5" x14ac:dyDescent="0.25">
      <c r="A1364" s="37" t="s">
        <v>130</v>
      </c>
      <c r="B1364" s="37">
        <v>32459822</v>
      </c>
      <c r="C1364" s="56" t="s">
        <v>2910</v>
      </c>
      <c r="D1364" s="57">
        <v>41707382</v>
      </c>
      <c r="E1364" s="24" t="s">
        <v>7</v>
      </c>
      <c r="F1364" s="25">
        <v>265.49</v>
      </c>
      <c r="G1364" s="25">
        <v>270</v>
      </c>
      <c r="H1364" s="25">
        <v>266.25</v>
      </c>
      <c r="I1364" s="25">
        <v>0.56999999999999995</v>
      </c>
    </row>
    <row r="1365" spans="1:9" ht="31.5" x14ac:dyDescent="0.25">
      <c r="A1365" s="37" t="s">
        <v>130</v>
      </c>
      <c r="B1365" s="37">
        <v>32459822</v>
      </c>
      <c r="C1365" s="56" t="s">
        <v>2911</v>
      </c>
      <c r="D1365" s="57">
        <v>14321378</v>
      </c>
      <c r="E1365" s="24" t="s">
        <v>7</v>
      </c>
      <c r="F1365" s="25">
        <v>216.29</v>
      </c>
      <c r="G1365" s="25">
        <v>220</v>
      </c>
      <c r="H1365" s="25">
        <v>216.29</v>
      </c>
      <c r="I1365" s="25">
        <v>0</v>
      </c>
    </row>
    <row r="1366" spans="1:9" ht="31.5" x14ac:dyDescent="0.25">
      <c r="A1366" s="37" t="s">
        <v>130</v>
      </c>
      <c r="B1366" s="37">
        <v>32459822</v>
      </c>
      <c r="C1366" s="56" t="s">
        <v>2912</v>
      </c>
      <c r="D1366" s="57">
        <v>13853490</v>
      </c>
      <c r="E1366" s="24" t="s">
        <v>7</v>
      </c>
      <c r="F1366" s="25">
        <v>508.52999999999992</v>
      </c>
      <c r="G1366" s="25">
        <v>510</v>
      </c>
      <c r="H1366" s="25">
        <v>771.11</v>
      </c>
      <c r="I1366" s="25">
        <v>510.24</v>
      </c>
    </row>
    <row r="1367" spans="1:9" ht="31.5" x14ac:dyDescent="0.25">
      <c r="A1367" s="37" t="s">
        <v>130</v>
      </c>
      <c r="B1367" s="37">
        <v>32459822</v>
      </c>
      <c r="C1367" s="56" t="s">
        <v>2913</v>
      </c>
      <c r="D1367" s="57">
        <v>42761325</v>
      </c>
      <c r="E1367" s="24" t="s">
        <v>7</v>
      </c>
      <c r="F1367" s="25">
        <v>0</v>
      </c>
      <c r="G1367" s="25">
        <v>0</v>
      </c>
      <c r="H1367" s="25">
        <v>115.13</v>
      </c>
      <c r="I1367" s="25">
        <v>0</v>
      </c>
    </row>
    <row r="1368" spans="1:9" ht="31.5" x14ac:dyDescent="0.25">
      <c r="A1368" s="37" t="s">
        <v>130</v>
      </c>
      <c r="B1368" s="37">
        <v>32459822</v>
      </c>
      <c r="C1368" s="56" t="s">
        <v>2914</v>
      </c>
      <c r="D1368" s="57">
        <v>13849794</v>
      </c>
      <c r="E1368" s="24" t="s">
        <v>7</v>
      </c>
      <c r="F1368" s="25">
        <v>618.52</v>
      </c>
      <c r="G1368" s="25">
        <v>620</v>
      </c>
      <c r="H1368" s="25">
        <v>1719.57</v>
      </c>
      <c r="I1368" s="25">
        <v>1146.3800000000001</v>
      </c>
    </row>
    <row r="1369" spans="1:9" ht="31.5" x14ac:dyDescent="0.25">
      <c r="A1369" s="37" t="s">
        <v>130</v>
      </c>
      <c r="B1369" s="37">
        <v>32459822</v>
      </c>
      <c r="C1369" s="56" t="s">
        <v>2915</v>
      </c>
      <c r="D1369" s="57">
        <v>22430066</v>
      </c>
      <c r="E1369" s="24" t="s">
        <v>7</v>
      </c>
      <c r="F1369" s="25">
        <v>2278.77</v>
      </c>
      <c r="G1369" s="25">
        <v>2280</v>
      </c>
      <c r="H1369" s="25">
        <v>760.14</v>
      </c>
      <c r="I1369" s="25">
        <v>0</v>
      </c>
    </row>
    <row r="1370" spans="1:9" ht="31.5" x14ac:dyDescent="0.25">
      <c r="A1370" s="37" t="s">
        <v>130</v>
      </c>
      <c r="B1370" s="37">
        <v>32459822</v>
      </c>
      <c r="C1370" s="56" t="s">
        <v>2916</v>
      </c>
      <c r="D1370" s="57">
        <v>26362628</v>
      </c>
      <c r="E1370" s="24" t="s">
        <v>7</v>
      </c>
      <c r="F1370" s="25">
        <v>45.93</v>
      </c>
      <c r="G1370" s="25">
        <v>50</v>
      </c>
      <c r="H1370" s="25">
        <v>0</v>
      </c>
      <c r="I1370" s="25">
        <v>0</v>
      </c>
    </row>
    <row r="1371" spans="1:9" ht="31.5" x14ac:dyDescent="0.25">
      <c r="A1371" s="37" t="s">
        <v>130</v>
      </c>
      <c r="B1371" s="37">
        <v>32459822</v>
      </c>
      <c r="C1371" s="56" t="s">
        <v>2917</v>
      </c>
      <c r="D1371" s="57">
        <v>40319164</v>
      </c>
      <c r="E1371" s="24" t="s">
        <v>7</v>
      </c>
      <c r="F1371" s="25">
        <v>742</v>
      </c>
      <c r="G1371" s="25">
        <v>742</v>
      </c>
      <c r="H1371" s="25">
        <v>1777</v>
      </c>
      <c r="I1371" s="25">
        <v>666.4</v>
      </c>
    </row>
    <row r="1372" spans="1:9" ht="31.5" x14ac:dyDescent="0.25">
      <c r="A1372" s="37" t="s">
        <v>130</v>
      </c>
      <c r="B1372" s="37">
        <v>32459822</v>
      </c>
      <c r="C1372" s="56" t="s">
        <v>2918</v>
      </c>
      <c r="D1372" s="57">
        <v>49402450</v>
      </c>
      <c r="E1372" s="24" t="s">
        <v>7</v>
      </c>
      <c r="F1372" s="25">
        <v>989.64</v>
      </c>
      <c r="G1372" s="25">
        <v>989.64</v>
      </c>
      <c r="H1372" s="25">
        <v>1481.6</v>
      </c>
      <c r="I1372" s="25">
        <v>0.8</v>
      </c>
    </row>
    <row r="1373" spans="1:9" ht="31.5" x14ac:dyDescent="0.25">
      <c r="A1373" s="37" t="s">
        <v>130</v>
      </c>
      <c r="B1373" s="37">
        <v>32459822</v>
      </c>
      <c r="C1373" s="56" t="s">
        <v>2919</v>
      </c>
      <c r="D1373" s="57">
        <v>22441897</v>
      </c>
      <c r="E1373" s="24" t="s">
        <v>7</v>
      </c>
      <c r="F1373" s="25">
        <v>1768.98</v>
      </c>
      <c r="G1373" s="25">
        <v>1768.98</v>
      </c>
      <c r="H1373" s="25">
        <v>2646.93</v>
      </c>
      <c r="I1373" s="25">
        <v>0</v>
      </c>
    </row>
    <row r="1374" spans="1:9" ht="31.5" x14ac:dyDescent="0.25">
      <c r="A1374" s="37" t="s">
        <v>130</v>
      </c>
      <c r="B1374" s="37">
        <v>32459822</v>
      </c>
      <c r="C1374" s="56" t="s">
        <v>2920</v>
      </c>
      <c r="D1374" s="58">
        <v>3063076</v>
      </c>
      <c r="E1374" s="24" t="s">
        <v>7</v>
      </c>
      <c r="F1374" s="25">
        <v>139.61000000000001</v>
      </c>
      <c r="G1374" s="25">
        <v>139.61000000000001</v>
      </c>
      <c r="H1374" s="25">
        <v>188.8</v>
      </c>
      <c r="I1374" s="25">
        <v>0</v>
      </c>
    </row>
    <row r="1375" spans="1:9" ht="31.5" x14ac:dyDescent="0.25">
      <c r="A1375" s="37" t="s">
        <v>130</v>
      </c>
      <c r="B1375" s="37">
        <v>32459822</v>
      </c>
      <c r="C1375" s="56" t="s">
        <v>2921</v>
      </c>
      <c r="D1375" s="57">
        <v>42914620</v>
      </c>
      <c r="E1375" s="24" t="s">
        <v>7</v>
      </c>
      <c r="F1375" s="25">
        <v>129.47999999999999</v>
      </c>
      <c r="G1375" s="25">
        <v>0</v>
      </c>
      <c r="H1375" s="25">
        <v>129.57</v>
      </c>
      <c r="I1375" s="25">
        <v>0</v>
      </c>
    </row>
    <row r="1376" spans="1:9" ht="31.5" x14ac:dyDescent="0.25">
      <c r="A1376" s="37" t="s">
        <v>130</v>
      </c>
      <c r="B1376" s="37">
        <v>32459822</v>
      </c>
      <c r="C1376" s="56" t="s">
        <v>2922</v>
      </c>
      <c r="D1376" s="57">
        <v>30680180</v>
      </c>
      <c r="E1376" s="24" t="s">
        <v>7</v>
      </c>
      <c r="F1376" s="25">
        <v>869.75</v>
      </c>
      <c r="G1376" s="25">
        <v>870</v>
      </c>
      <c r="H1376" s="25">
        <v>857.53</v>
      </c>
      <c r="I1376" s="25">
        <v>80.11</v>
      </c>
    </row>
    <row r="1377" spans="1:9" ht="31.5" x14ac:dyDescent="0.25">
      <c r="A1377" s="37" t="s">
        <v>130</v>
      </c>
      <c r="B1377" s="37">
        <v>32459822</v>
      </c>
      <c r="C1377" s="56" t="s">
        <v>2923</v>
      </c>
      <c r="D1377" s="57">
        <v>34889877</v>
      </c>
      <c r="E1377" s="24" t="s">
        <v>7</v>
      </c>
      <c r="F1377" s="25">
        <v>0</v>
      </c>
      <c r="G1377" s="25">
        <v>0</v>
      </c>
      <c r="H1377" s="25">
        <v>191.63</v>
      </c>
      <c r="I1377" s="25">
        <v>191.63</v>
      </c>
    </row>
    <row r="1378" spans="1:9" ht="31.5" x14ac:dyDescent="0.25">
      <c r="A1378" s="37" t="s">
        <v>130</v>
      </c>
      <c r="B1378" s="37">
        <v>32459822</v>
      </c>
      <c r="C1378" s="56" t="s">
        <v>2924</v>
      </c>
      <c r="D1378" s="57">
        <v>40583804</v>
      </c>
      <c r="E1378" s="24" t="s">
        <v>7</v>
      </c>
      <c r="F1378" s="25">
        <v>494.82</v>
      </c>
      <c r="G1378" s="25">
        <v>247.41</v>
      </c>
      <c r="H1378" s="25">
        <v>0</v>
      </c>
      <c r="I1378" s="25">
        <v>0</v>
      </c>
    </row>
    <row r="1379" spans="1:9" ht="63" x14ac:dyDescent="0.25">
      <c r="A1379" s="37" t="s">
        <v>130</v>
      </c>
      <c r="B1379" s="37">
        <v>32459822</v>
      </c>
      <c r="C1379" s="56" t="s">
        <v>2925</v>
      </c>
      <c r="D1379" s="57">
        <v>20883303</v>
      </c>
      <c r="E1379" s="24" t="s">
        <v>7</v>
      </c>
      <c r="F1379" s="25">
        <v>1991.65</v>
      </c>
      <c r="G1379" s="25">
        <v>0</v>
      </c>
      <c r="H1379" s="25">
        <v>2980.11</v>
      </c>
      <c r="I1379" s="25">
        <v>0</v>
      </c>
    </row>
    <row r="1380" spans="1:9" ht="31.5" x14ac:dyDescent="0.25">
      <c r="A1380" s="37" t="s">
        <v>130</v>
      </c>
      <c r="B1380" s="37">
        <v>32459822</v>
      </c>
      <c r="C1380" s="56" t="s">
        <v>2926</v>
      </c>
      <c r="D1380" s="57">
        <v>42817545</v>
      </c>
      <c r="E1380" s="24" t="s">
        <v>7</v>
      </c>
      <c r="F1380" s="25">
        <v>15681.33</v>
      </c>
      <c r="G1380" s="25">
        <v>15680</v>
      </c>
      <c r="H1380" s="25">
        <v>0</v>
      </c>
      <c r="I1380" s="25">
        <v>0</v>
      </c>
    </row>
    <row r="1381" spans="1:9" ht="31.5" x14ac:dyDescent="0.25">
      <c r="A1381" s="37" t="s">
        <v>130</v>
      </c>
      <c r="B1381" s="37">
        <v>32459822</v>
      </c>
      <c r="C1381" s="56" t="s">
        <v>2927</v>
      </c>
      <c r="D1381" s="57">
        <v>22441176</v>
      </c>
      <c r="E1381" s="24" t="s">
        <v>7</v>
      </c>
      <c r="F1381" s="25">
        <v>1064.55</v>
      </c>
      <c r="G1381" s="25">
        <v>1060</v>
      </c>
      <c r="H1381" s="25">
        <v>2292.59</v>
      </c>
      <c r="I1381" s="25">
        <v>688.39</v>
      </c>
    </row>
    <row r="1382" spans="1:9" ht="31.5" x14ac:dyDescent="0.25">
      <c r="A1382" s="37" t="s">
        <v>130</v>
      </c>
      <c r="B1382" s="37">
        <v>32459822</v>
      </c>
      <c r="C1382" s="56" t="s">
        <v>2928</v>
      </c>
      <c r="D1382" s="57">
        <v>25380435</v>
      </c>
      <c r="E1382" s="24" t="s">
        <v>7</v>
      </c>
      <c r="F1382" s="25">
        <v>5437.97</v>
      </c>
      <c r="G1382" s="25">
        <v>0</v>
      </c>
      <c r="H1382" s="25">
        <v>3498.39</v>
      </c>
      <c r="I1382" s="25">
        <v>0</v>
      </c>
    </row>
    <row r="1383" spans="1:9" ht="31.5" x14ac:dyDescent="0.25">
      <c r="A1383" s="37" t="s">
        <v>130</v>
      </c>
      <c r="B1383" s="37">
        <v>32459822</v>
      </c>
      <c r="C1383" s="56" t="s">
        <v>2929</v>
      </c>
      <c r="D1383" s="57">
        <v>38622833</v>
      </c>
      <c r="E1383" s="24" t="s">
        <v>7</v>
      </c>
      <c r="F1383" s="25">
        <v>1173.9100000000001</v>
      </c>
      <c r="G1383" s="25">
        <v>545.03</v>
      </c>
      <c r="H1383" s="25">
        <v>0</v>
      </c>
      <c r="I1383" s="25">
        <v>0</v>
      </c>
    </row>
    <row r="1384" spans="1:9" ht="31.5" x14ac:dyDescent="0.25">
      <c r="A1384" s="37" t="s">
        <v>130</v>
      </c>
      <c r="B1384" s="37">
        <v>32459822</v>
      </c>
      <c r="C1384" s="56" t="s">
        <v>2930</v>
      </c>
      <c r="D1384" s="57">
        <v>20877935</v>
      </c>
      <c r="E1384" s="24" t="s">
        <v>7</v>
      </c>
      <c r="F1384" s="25">
        <v>0</v>
      </c>
      <c r="G1384" s="25">
        <v>0</v>
      </c>
      <c r="H1384" s="25">
        <v>0.13</v>
      </c>
      <c r="I1384" s="25">
        <v>0</v>
      </c>
    </row>
    <row r="1385" spans="1:9" ht="31.5" x14ac:dyDescent="0.25">
      <c r="A1385" s="37"/>
      <c r="B1385" s="37">
        <v>32459822</v>
      </c>
      <c r="C1385" s="56" t="s">
        <v>2931</v>
      </c>
      <c r="D1385" s="57">
        <v>43886337</v>
      </c>
      <c r="E1385" s="24" t="s">
        <v>7</v>
      </c>
      <c r="F1385" s="25">
        <v>0</v>
      </c>
      <c r="G1385" s="25">
        <v>0</v>
      </c>
      <c r="H1385" s="25">
        <v>230.26</v>
      </c>
      <c r="I1385" s="25">
        <v>0</v>
      </c>
    </row>
    <row r="1386" spans="1:9" ht="31.5" x14ac:dyDescent="0.25">
      <c r="A1386" s="37" t="s">
        <v>130</v>
      </c>
      <c r="B1386" s="37">
        <v>32459822</v>
      </c>
      <c r="C1386" s="56" t="s">
        <v>2932</v>
      </c>
      <c r="D1386" s="57">
        <v>34437926</v>
      </c>
      <c r="E1386" s="24" t="s">
        <v>7</v>
      </c>
      <c r="F1386" s="25">
        <v>6546.5</v>
      </c>
      <c r="G1386" s="25">
        <v>6546.5</v>
      </c>
      <c r="H1386" s="25">
        <v>0</v>
      </c>
      <c r="I1386" s="25">
        <v>0</v>
      </c>
    </row>
    <row r="1387" spans="1:9" ht="31.5" x14ac:dyDescent="0.25">
      <c r="A1387" s="37" t="s">
        <v>130</v>
      </c>
      <c r="B1387" s="37">
        <v>32459822</v>
      </c>
      <c r="C1387" s="56" t="s">
        <v>2933</v>
      </c>
      <c r="D1387" s="57">
        <v>41218945</v>
      </c>
      <c r="E1387" s="24" t="s">
        <v>7</v>
      </c>
      <c r="F1387" s="25">
        <v>2158.69</v>
      </c>
      <c r="G1387" s="25">
        <v>2160</v>
      </c>
      <c r="H1387" s="25">
        <v>2796.32</v>
      </c>
      <c r="I1387" s="25">
        <v>1685.72</v>
      </c>
    </row>
    <row r="1388" spans="1:9" ht="31.5" x14ac:dyDescent="0.25">
      <c r="A1388" s="37" t="s">
        <v>130</v>
      </c>
      <c r="B1388" s="37">
        <v>32459822</v>
      </c>
      <c r="C1388" s="56" t="s">
        <v>2934</v>
      </c>
      <c r="D1388" s="57">
        <v>36700720</v>
      </c>
      <c r="E1388" s="24" t="s">
        <v>7</v>
      </c>
      <c r="F1388" s="25">
        <v>475.26</v>
      </c>
      <c r="G1388" s="25">
        <v>475.26</v>
      </c>
      <c r="H1388" s="25">
        <v>0</v>
      </c>
      <c r="I1388" s="25">
        <v>0</v>
      </c>
    </row>
    <row r="1389" spans="1:9" ht="31.5" x14ac:dyDescent="0.25">
      <c r="A1389" s="37" t="s">
        <v>130</v>
      </c>
      <c r="B1389" s="37">
        <v>32459822</v>
      </c>
      <c r="C1389" s="56" t="s">
        <v>2935</v>
      </c>
      <c r="D1389" s="57">
        <v>38728507</v>
      </c>
      <c r="E1389" s="24" t="s">
        <v>7</v>
      </c>
      <c r="F1389" s="25">
        <v>186.63</v>
      </c>
      <c r="G1389" s="25">
        <v>186.63</v>
      </c>
      <c r="H1389" s="25">
        <v>0</v>
      </c>
      <c r="I1389" s="25">
        <v>0</v>
      </c>
    </row>
    <row r="1390" spans="1:9" ht="31.5" x14ac:dyDescent="0.25">
      <c r="A1390" s="37" t="s">
        <v>130</v>
      </c>
      <c r="B1390" s="37">
        <v>32459822</v>
      </c>
      <c r="C1390" s="56" t="s">
        <v>2936</v>
      </c>
      <c r="D1390" s="57">
        <v>24788205</v>
      </c>
      <c r="E1390" s="24" t="s">
        <v>7</v>
      </c>
      <c r="F1390" s="25">
        <v>1.07</v>
      </c>
      <c r="G1390" s="25">
        <v>0.17</v>
      </c>
      <c r="H1390" s="25">
        <v>1.27</v>
      </c>
      <c r="I1390" s="25">
        <v>0</v>
      </c>
    </row>
    <row r="1391" spans="1:9" ht="31.5" x14ac:dyDescent="0.25">
      <c r="A1391" s="37" t="s">
        <v>130</v>
      </c>
      <c r="B1391" s="37">
        <v>32459822</v>
      </c>
      <c r="C1391" s="56" t="s">
        <v>2937</v>
      </c>
      <c r="D1391" s="58">
        <v>3365707</v>
      </c>
      <c r="E1391" s="24" t="s">
        <v>7</v>
      </c>
      <c r="F1391" s="25">
        <v>2473.2199999999998</v>
      </c>
      <c r="G1391" s="25">
        <v>2101.56</v>
      </c>
      <c r="H1391" s="25">
        <v>2473.2199999999998</v>
      </c>
      <c r="I1391" s="25">
        <v>1970.61</v>
      </c>
    </row>
    <row r="1392" spans="1:9" ht="31.5" x14ac:dyDescent="0.25">
      <c r="A1392" s="37" t="s">
        <v>130</v>
      </c>
      <c r="B1392" s="37">
        <v>32459822</v>
      </c>
      <c r="C1392" s="56" t="s">
        <v>2938</v>
      </c>
      <c r="D1392" s="58">
        <v>3494362</v>
      </c>
      <c r="E1392" s="24" t="s">
        <v>7</v>
      </c>
      <c r="F1392" s="25">
        <v>118</v>
      </c>
      <c r="G1392" s="25">
        <v>120</v>
      </c>
      <c r="H1392" s="25">
        <v>118</v>
      </c>
      <c r="I1392" s="25">
        <v>0</v>
      </c>
    </row>
    <row r="1393" spans="1:9" ht="31.5" x14ac:dyDescent="0.25">
      <c r="A1393" s="37" t="s">
        <v>130</v>
      </c>
      <c r="B1393" s="37">
        <v>32459822</v>
      </c>
      <c r="C1393" s="56" t="s">
        <v>2939</v>
      </c>
      <c r="D1393" s="57">
        <v>39787411</v>
      </c>
      <c r="E1393" s="24" t="s">
        <v>7</v>
      </c>
      <c r="F1393" s="25">
        <v>191.63</v>
      </c>
      <c r="G1393" s="25">
        <v>95.81</v>
      </c>
      <c r="H1393" s="25">
        <v>417.01</v>
      </c>
      <c r="I1393" s="25">
        <v>0</v>
      </c>
    </row>
    <row r="1394" spans="1:9" ht="31.5" x14ac:dyDescent="0.25">
      <c r="A1394" s="37" t="s">
        <v>130</v>
      </c>
      <c r="B1394" s="37">
        <v>32459822</v>
      </c>
      <c r="C1394" s="56" t="s">
        <v>2940</v>
      </c>
      <c r="D1394" s="57">
        <v>30283252</v>
      </c>
      <c r="E1394" s="24" t="s">
        <v>7</v>
      </c>
      <c r="F1394" s="25">
        <v>46.52</v>
      </c>
      <c r="G1394" s="25">
        <v>14.33</v>
      </c>
      <c r="H1394" s="25">
        <v>0</v>
      </c>
      <c r="I1394" s="25">
        <v>0</v>
      </c>
    </row>
    <row r="1395" spans="1:9" ht="31.5" x14ac:dyDescent="0.25">
      <c r="A1395" s="37" t="s">
        <v>130</v>
      </c>
      <c r="B1395" s="37">
        <v>32459822</v>
      </c>
      <c r="C1395" s="56" t="s">
        <v>2941</v>
      </c>
      <c r="D1395" s="57">
        <v>36622900</v>
      </c>
      <c r="E1395" s="24" t="s">
        <v>7</v>
      </c>
      <c r="F1395" s="25">
        <v>1421.52</v>
      </c>
      <c r="G1395" s="25">
        <v>753.51</v>
      </c>
      <c r="H1395" s="25">
        <v>0</v>
      </c>
      <c r="I1395" s="25">
        <v>0</v>
      </c>
    </row>
    <row r="1396" spans="1:9" ht="31.5" x14ac:dyDescent="0.25">
      <c r="A1396" s="37" t="s">
        <v>130</v>
      </c>
      <c r="B1396" s="37">
        <v>32459822</v>
      </c>
      <c r="C1396" s="56" t="s">
        <v>2942</v>
      </c>
      <c r="D1396" s="57">
        <v>30625659</v>
      </c>
      <c r="E1396" s="24" t="s">
        <v>7</v>
      </c>
      <c r="F1396" s="25">
        <v>87.18</v>
      </c>
      <c r="G1396" s="25">
        <v>87.18</v>
      </c>
      <c r="H1396" s="25">
        <v>87.24</v>
      </c>
      <c r="I1396" s="25">
        <v>0</v>
      </c>
    </row>
    <row r="1397" spans="1:9" ht="31.5" x14ac:dyDescent="0.25">
      <c r="A1397" s="37" t="s">
        <v>130</v>
      </c>
      <c r="B1397" s="37">
        <v>32459822</v>
      </c>
      <c r="C1397" s="56" t="s">
        <v>2943</v>
      </c>
      <c r="D1397" s="57">
        <v>32997034</v>
      </c>
      <c r="E1397" s="24" t="s">
        <v>7</v>
      </c>
      <c r="F1397" s="25">
        <v>369.93</v>
      </c>
      <c r="G1397" s="25">
        <v>369.93</v>
      </c>
      <c r="H1397" s="25">
        <v>0</v>
      </c>
      <c r="I1397" s="25">
        <v>0</v>
      </c>
    </row>
    <row r="1398" spans="1:9" ht="31.5" x14ac:dyDescent="0.25">
      <c r="A1398" s="37" t="s">
        <v>130</v>
      </c>
      <c r="B1398" s="37">
        <v>32459822</v>
      </c>
      <c r="C1398" s="56" t="s">
        <v>2944</v>
      </c>
      <c r="D1398" s="57">
        <v>37758614</v>
      </c>
      <c r="E1398" s="24" t="s">
        <v>7</v>
      </c>
      <c r="F1398" s="25">
        <v>67.78</v>
      </c>
      <c r="G1398" s="25">
        <v>67.78</v>
      </c>
      <c r="H1398" s="25">
        <v>0</v>
      </c>
      <c r="I1398" s="25">
        <v>0</v>
      </c>
    </row>
    <row r="1399" spans="1:9" ht="31.5" x14ac:dyDescent="0.25">
      <c r="A1399" s="37" t="s">
        <v>130</v>
      </c>
      <c r="B1399" s="37">
        <v>32459822</v>
      </c>
      <c r="C1399" s="56" t="s">
        <v>2945</v>
      </c>
      <c r="D1399" s="57">
        <v>42566314</v>
      </c>
      <c r="E1399" s="24" t="s">
        <v>7</v>
      </c>
      <c r="F1399" s="25">
        <v>2984.1</v>
      </c>
      <c r="G1399" s="25">
        <v>2984.1</v>
      </c>
      <c r="H1399" s="25">
        <v>2984.1</v>
      </c>
      <c r="I1399" s="25">
        <v>2984.1</v>
      </c>
    </row>
    <row r="1400" spans="1:9" ht="31.5" x14ac:dyDescent="0.25">
      <c r="A1400" s="37" t="s">
        <v>130</v>
      </c>
      <c r="B1400" s="37">
        <v>32459822</v>
      </c>
      <c r="C1400" s="56" t="s">
        <v>2946</v>
      </c>
      <c r="D1400" s="57">
        <v>34510974</v>
      </c>
      <c r="E1400" s="24" t="s">
        <v>7</v>
      </c>
      <c r="F1400" s="25">
        <v>0</v>
      </c>
      <c r="G1400" s="25">
        <v>0</v>
      </c>
      <c r="H1400" s="25">
        <v>234.46</v>
      </c>
      <c r="I1400" s="25">
        <v>0</v>
      </c>
    </row>
    <row r="1401" spans="1:9" ht="31.5" x14ac:dyDescent="0.25">
      <c r="A1401" s="37" t="s">
        <v>130</v>
      </c>
      <c r="B1401" s="37">
        <v>32459822</v>
      </c>
      <c r="C1401" s="56" t="s">
        <v>2947</v>
      </c>
      <c r="D1401" s="57">
        <v>40482772</v>
      </c>
      <c r="E1401" s="24" t="s">
        <v>7</v>
      </c>
      <c r="F1401" s="25">
        <v>2102.9899999999998</v>
      </c>
      <c r="G1401" s="25">
        <v>2102.9899999999998</v>
      </c>
      <c r="H1401" s="25">
        <v>3146.7</v>
      </c>
      <c r="I1401" s="25">
        <v>0</v>
      </c>
    </row>
    <row r="1402" spans="1:9" ht="31.5" x14ac:dyDescent="0.25">
      <c r="A1402" s="37" t="s">
        <v>130</v>
      </c>
      <c r="B1402" s="37">
        <v>32459822</v>
      </c>
      <c r="C1402" s="56" t="s">
        <v>2948</v>
      </c>
      <c r="D1402" s="57">
        <v>25587390</v>
      </c>
      <c r="E1402" s="24" t="s">
        <v>7</v>
      </c>
      <c r="F1402" s="25">
        <v>517.76</v>
      </c>
      <c r="G1402" s="25">
        <v>517.78</v>
      </c>
      <c r="H1402" s="25">
        <v>0</v>
      </c>
      <c r="I1402" s="25">
        <v>0</v>
      </c>
    </row>
    <row r="1403" spans="1:9" ht="31.5" x14ac:dyDescent="0.25">
      <c r="A1403" s="37" t="s">
        <v>130</v>
      </c>
      <c r="B1403" s="37">
        <v>32459822</v>
      </c>
      <c r="C1403" s="56" t="s">
        <v>2949</v>
      </c>
      <c r="D1403" s="57">
        <v>24054963</v>
      </c>
      <c r="E1403" s="24" t="s">
        <v>7</v>
      </c>
      <c r="F1403" s="25">
        <v>1664.11</v>
      </c>
      <c r="G1403" s="25">
        <v>1664.11</v>
      </c>
      <c r="H1403" s="25">
        <v>1664.11</v>
      </c>
      <c r="I1403" s="25">
        <v>1664.11</v>
      </c>
    </row>
    <row r="1404" spans="1:9" ht="31.5" x14ac:dyDescent="0.25">
      <c r="A1404" s="37" t="s">
        <v>130</v>
      </c>
      <c r="B1404" s="37">
        <v>32459822</v>
      </c>
      <c r="C1404" s="56" t="s">
        <v>2950</v>
      </c>
      <c r="D1404" s="57">
        <v>23038904</v>
      </c>
      <c r="E1404" s="24" t="s">
        <v>7</v>
      </c>
      <c r="F1404" s="25">
        <v>940.98</v>
      </c>
      <c r="G1404" s="25">
        <v>940.98</v>
      </c>
      <c r="H1404" s="25">
        <v>1407.99</v>
      </c>
      <c r="I1404" s="25">
        <v>0</v>
      </c>
    </row>
    <row r="1405" spans="1:9" ht="31.5" x14ac:dyDescent="0.25">
      <c r="A1405" s="37" t="s">
        <v>130</v>
      </c>
      <c r="B1405" s="37">
        <v>32459822</v>
      </c>
      <c r="C1405" s="56" t="s">
        <v>2951</v>
      </c>
      <c r="D1405" s="57">
        <v>42699027</v>
      </c>
      <c r="E1405" s="24" t="s">
        <v>7</v>
      </c>
      <c r="F1405" s="25">
        <v>0</v>
      </c>
      <c r="G1405" s="25">
        <v>0</v>
      </c>
      <c r="H1405" s="25">
        <v>656.74</v>
      </c>
      <c r="I1405" s="25">
        <v>0</v>
      </c>
    </row>
    <row r="1406" spans="1:9" ht="31.5" x14ac:dyDescent="0.25">
      <c r="A1406" s="37" t="s">
        <v>130</v>
      </c>
      <c r="B1406" s="37">
        <v>32459822</v>
      </c>
      <c r="C1406" s="56" t="s">
        <v>2952</v>
      </c>
      <c r="D1406" s="57">
        <v>38457752</v>
      </c>
      <c r="E1406" s="24" t="s">
        <v>7</v>
      </c>
      <c r="F1406" s="25">
        <v>2964.24</v>
      </c>
      <c r="G1406" s="25">
        <v>985.32</v>
      </c>
      <c r="H1406" s="25">
        <v>9291.52</v>
      </c>
      <c r="I1406" s="25">
        <v>7810.72</v>
      </c>
    </row>
    <row r="1407" spans="1:9" ht="31.5" x14ac:dyDescent="0.25">
      <c r="A1407" s="37" t="s">
        <v>130</v>
      </c>
      <c r="B1407" s="37">
        <v>32459822</v>
      </c>
      <c r="C1407" s="56" t="s">
        <v>2953</v>
      </c>
      <c r="D1407" s="57">
        <v>39271905</v>
      </c>
      <c r="E1407" s="24" t="s">
        <v>7</v>
      </c>
      <c r="F1407" s="25">
        <v>185.42</v>
      </c>
      <c r="G1407" s="25">
        <v>190</v>
      </c>
      <c r="H1407" s="25">
        <v>185.52</v>
      </c>
      <c r="I1407" s="25">
        <v>114.94</v>
      </c>
    </row>
    <row r="1408" spans="1:9" ht="31.5" x14ac:dyDescent="0.25">
      <c r="A1408" s="37" t="s">
        <v>130</v>
      </c>
      <c r="B1408" s="37">
        <v>32459822</v>
      </c>
      <c r="C1408" s="56" t="s">
        <v>2954</v>
      </c>
      <c r="D1408" s="57">
        <v>41956297</v>
      </c>
      <c r="E1408" s="24" t="s">
        <v>7</v>
      </c>
      <c r="F1408" s="25">
        <v>992.82</v>
      </c>
      <c r="G1408" s="25">
        <v>0</v>
      </c>
      <c r="H1408" s="25">
        <v>0</v>
      </c>
      <c r="I1408" s="25">
        <v>0</v>
      </c>
    </row>
    <row r="1409" spans="1:9" ht="31.5" x14ac:dyDescent="0.25">
      <c r="A1409" s="37" t="s">
        <v>130</v>
      </c>
      <c r="B1409" s="37">
        <v>32459822</v>
      </c>
      <c r="C1409" s="56" t="s">
        <v>2955</v>
      </c>
      <c r="D1409" s="57">
        <v>35265086</v>
      </c>
      <c r="E1409" s="24" t="s">
        <v>7</v>
      </c>
      <c r="F1409" s="25">
        <v>1267.02</v>
      </c>
      <c r="G1409" s="25">
        <v>1147.53</v>
      </c>
      <c r="H1409" s="25">
        <v>1426.4</v>
      </c>
      <c r="I1409" s="25">
        <v>1426.4</v>
      </c>
    </row>
    <row r="1410" spans="1:9" ht="31.5" x14ac:dyDescent="0.25">
      <c r="A1410" s="37" t="s">
        <v>130</v>
      </c>
      <c r="B1410" s="37">
        <v>32459822</v>
      </c>
      <c r="C1410" s="56" t="s">
        <v>2956</v>
      </c>
      <c r="D1410" s="57">
        <v>32542538</v>
      </c>
      <c r="E1410" s="24" t="s">
        <v>7</v>
      </c>
      <c r="F1410" s="25">
        <v>1930.04</v>
      </c>
      <c r="G1410" s="25">
        <v>1930.04</v>
      </c>
      <c r="H1410" s="25">
        <v>3852.7</v>
      </c>
      <c r="I1410" s="25">
        <v>2408.92</v>
      </c>
    </row>
    <row r="1411" spans="1:9" ht="31.5" x14ac:dyDescent="0.25">
      <c r="A1411" s="37" t="s">
        <v>130</v>
      </c>
      <c r="B1411" s="37">
        <v>32459822</v>
      </c>
      <c r="C1411" s="56" t="s">
        <v>2957</v>
      </c>
      <c r="D1411" s="57">
        <v>22441644</v>
      </c>
      <c r="E1411" s="24" t="s">
        <v>7</v>
      </c>
      <c r="F1411" s="25">
        <v>0</v>
      </c>
      <c r="G1411" s="25">
        <v>0</v>
      </c>
      <c r="H1411" s="25">
        <v>2087.46</v>
      </c>
      <c r="I1411" s="25">
        <v>2</v>
      </c>
    </row>
    <row r="1412" spans="1:9" ht="31.5" x14ac:dyDescent="0.25">
      <c r="A1412" s="37" t="s">
        <v>130</v>
      </c>
      <c r="B1412" s="37">
        <v>32459822</v>
      </c>
      <c r="C1412" s="56" t="s">
        <v>2958</v>
      </c>
      <c r="D1412" s="57">
        <v>31012697</v>
      </c>
      <c r="E1412" s="24" t="s">
        <v>7</v>
      </c>
      <c r="F1412" s="25">
        <v>0</v>
      </c>
      <c r="G1412" s="25">
        <v>0</v>
      </c>
      <c r="H1412" s="25">
        <v>12957</v>
      </c>
      <c r="I1412" s="25">
        <v>0</v>
      </c>
    </row>
    <row r="1413" spans="1:9" ht="31.5" x14ac:dyDescent="0.25">
      <c r="A1413" s="37" t="s">
        <v>130</v>
      </c>
      <c r="B1413" s="37">
        <v>32459822</v>
      </c>
      <c r="C1413" s="56" t="s">
        <v>2959</v>
      </c>
      <c r="D1413" s="57">
        <v>32424255</v>
      </c>
      <c r="E1413" s="24" t="s">
        <v>7</v>
      </c>
      <c r="F1413" s="25">
        <v>3530.23</v>
      </c>
      <c r="G1413" s="25">
        <v>2364.59</v>
      </c>
      <c r="H1413" s="25">
        <v>3783.26</v>
      </c>
      <c r="I1413" s="25">
        <v>2616.7600000000002</v>
      </c>
    </row>
    <row r="1414" spans="1:9" ht="31.5" x14ac:dyDescent="0.25">
      <c r="A1414" s="37" t="s">
        <v>130</v>
      </c>
      <c r="B1414" s="37">
        <v>32459822</v>
      </c>
      <c r="C1414" s="56" t="s">
        <v>2960</v>
      </c>
      <c r="D1414" s="57">
        <v>32189060</v>
      </c>
      <c r="E1414" s="24" t="s">
        <v>7</v>
      </c>
      <c r="F1414" s="25">
        <v>0.1</v>
      </c>
      <c r="G1414" s="25">
        <v>0.1</v>
      </c>
      <c r="H1414" s="25">
        <v>0.1</v>
      </c>
      <c r="I1414" s="25">
        <v>0</v>
      </c>
    </row>
    <row r="1415" spans="1:9" ht="31.5" x14ac:dyDescent="0.25">
      <c r="A1415" s="37" t="s">
        <v>130</v>
      </c>
      <c r="B1415" s="37">
        <v>32459822</v>
      </c>
      <c r="C1415" s="56" t="s">
        <v>2961</v>
      </c>
      <c r="D1415" s="57">
        <v>42018654</v>
      </c>
      <c r="E1415" s="24" t="s">
        <v>7</v>
      </c>
      <c r="F1415" s="25">
        <v>22205.51</v>
      </c>
      <c r="G1415" s="25">
        <v>22205.51</v>
      </c>
      <c r="H1415" s="25">
        <v>22205.51</v>
      </c>
      <c r="I1415" s="25">
        <v>22205.51</v>
      </c>
    </row>
    <row r="1416" spans="1:9" ht="31.5" x14ac:dyDescent="0.25">
      <c r="A1416" s="37" t="s">
        <v>130</v>
      </c>
      <c r="B1416" s="37">
        <v>32459822</v>
      </c>
      <c r="C1416" s="56" t="s">
        <v>2962</v>
      </c>
      <c r="D1416" s="57">
        <v>22441041</v>
      </c>
      <c r="E1416" s="24" t="s">
        <v>7</v>
      </c>
      <c r="F1416" s="25">
        <v>11.68</v>
      </c>
      <c r="G1416" s="25">
        <v>0</v>
      </c>
      <c r="H1416" s="25">
        <v>3726.88</v>
      </c>
      <c r="I1416" s="25">
        <v>0</v>
      </c>
    </row>
    <row r="1417" spans="1:9" ht="31.5" x14ac:dyDescent="0.25">
      <c r="A1417" s="37" t="s">
        <v>130</v>
      </c>
      <c r="B1417" s="37">
        <v>32459822</v>
      </c>
      <c r="C1417" s="56" t="s">
        <v>2963</v>
      </c>
      <c r="D1417" s="57">
        <v>43810083</v>
      </c>
      <c r="E1417" s="24" t="s">
        <v>7</v>
      </c>
      <c r="F1417" s="25">
        <v>0</v>
      </c>
      <c r="G1417" s="25">
        <v>0</v>
      </c>
      <c r="H1417" s="25">
        <v>16288.8</v>
      </c>
      <c r="I1417" s="25">
        <v>0</v>
      </c>
    </row>
    <row r="1418" spans="1:9" ht="31.5" x14ac:dyDescent="0.25">
      <c r="A1418" s="37" t="s">
        <v>130</v>
      </c>
      <c r="B1418" s="37">
        <v>32459822</v>
      </c>
      <c r="C1418" s="56" t="s">
        <v>2964</v>
      </c>
      <c r="D1418" s="57">
        <v>38694358</v>
      </c>
      <c r="E1418" s="24" t="s">
        <v>7</v>
      </c>
      <c r="F1418" s="25">
        <v>0</v>
      </c>
      <c r="G1418" s="25">
        <v>0</v>
      </c>
      <c r="H1418" s="25">
        <v>0</v>
      </c>
      <c r="I1418" s="25">
        <v>0</v>
      </c>
    </row>
    <row r="1419" spans="1:9" ht="31.5" x14ac:dyDescent="0.25">
      <c r="A1419" s="37" t="s">
        <v>130</v>
      </c>
      <c r="B1419" s="37">
        <v>32459822</v>
      </c>
      <c r="C1419" s="56" t="s">
        <v>2965</v>
      </c>
      <c r="D1419" s="57">
        <v>23616583</v>
      </c>
      <c r="E1419" s="24" t="s">
        <v>7</v>
      </c>
      <c r="F1419" s="25">
        <v>2468.67</v>
      </c>
      <c r="G1419" s="25">
        <v>2470</v>
      </c>
      <c r="H1419" s="25">
        <v>3610.68</v>
      </c>
      <c r="I1419" s="25">
        <v>0</v>
      </c>
    </row>
    <row r="1420" spans="1:9" ht="31.5" x14ac:dyDescent="0.25">
      <c r="A1420" s="37" t="s">
        <v>130</v>
      </c>
      <c r="B1420" s="37">
        <v>32459822</v>
      </c>
      <c r="C1420" s="56" t="s">
        <v>2966</v>
      </c>
      <c r="D1420" s="57">
        <v>35638374</v>
      </c>
      <c r="E1420" s="24" t="s">
        <v>7</v>
      </c>
      <c r="F1420" s="25">
        <v>1948.01</v>
      </c>
      <c r="G1420" s="25">
        <v>973.61</v>
      </c>
      <c r="H1420" s="25">
        <v>1949.01</v>
      </c>
      <c r="I1420" s="25">
        <v>1623.97</v>
      </c>
    </row>
    <row r="1421" spans="1:9" ht="31.5" x14ac:dyDescent="0.25">
      <c r="A1421" s="37" t="s">
        <v>130</v>
      </c>
      <c r="B1421" s="37">
        <v>32459822</v>
      </c>
      <c r="C1421" s="56" t="s">
        <v>2967</v>
      </c>
      <c r="D1421" s="57">
        <v>23083365</v>
      </c>
      <c r="E1421" s="24" t="s">
        <v>7</v>
      </c>
      <c r="F1421" s="25">
        <v>705.37</v>
      </c>
      <c r="G1421" s="25">
        <v>132.47</v>
      </c>
      <c r="H1421" s="25">
        <v>0</v>
      </c>
      <c r="I1421" s="25">
        <v>0</v>
      </c>
    </row>
    <row r="1422" spans="1:9" ht="31.5" x14ac:dyDescent="0.25">
      <c r="A1422" s="37" t="s">
        <v>130</v>
      </c>
      <c r="B1422" s="37">
        <v>32459822</v>
      </c>
      <c r="C1422" s="56" t="s">
        <v>2968</v>
      </c>
      <c r="D1422" s="57">
        <v>30565129</v>
      </c>
      <c r="E1422" s="24" t="s">
        <v>7</v>
      </c>
      <c r="F1422" s="25">
        <v>3797.95</v>
      </c>
      <c r="G1422" s="25">
        <v>3608.05</v>
      </c>
      <c r="H1422" s="25">
        <v>952.44</v>
      </c>
      <c r="I1422" s="25">
        <v>0</v>
      </c>
    </row>
    <row r="1423" spans="1:9" ht="31.5" x14ac:dyDescent="0.25">
      <c r="A1423" s="37" t="s">
        <v>130</v>
      </c>
      <c r="B1423" s="37">
        <v>32459822</v>
      </c>
      <c r="C1423" s="56" t="s">
        <v>2969</v>
      </c>
      <c r="D1423" s="57">
        <v>40905131</v>
      </c>
      <c r="E1423" s="24" t="s">
        <v>7</v>
      </c>
      <c r="F1423" s="25">
        <v>1079.8399999999999</v>
      </c>
      <c r="G1423" s="25">
        <v>114.19</v>
      </c>
      <c r="H1423" s="25">
        <v>1079.8399999999999</v>
      </c>
      <c r="I1423" s="25">
        <v>0</v>
      </c>
    </row>
    <row r="1424" spans="1:9" ht="31.5" x14ac:dyDescent="0.25">
      <c r="A1424" s="37" t="s">
        <v>130</v>
      </c>
      <c r="B1424" s="37">
        <v>32459822</v>
      </c>
      <c r="C1424" s="56" t="s">
        <v>2970</v>
      </c>
      <c r="D1424" s="57">
        <v>40391649</v>
      </c>
      <c r="E1424" s="24" t="s">
        <v>7</v>
      </c>
      <c r="F1424" s="25">
        <v>2832.09</v>
      </c>
      <c r="G1424" s="25">
        <v>2741.37</v>
      </c>
      <c r="H1424" s="25">
        <v>19.86</v>
      </c>
      <c r="I1424" s="25">
        <v>19.86</v>
      </c>
    </row>
    <row r="1425" spans="1:9" ht="31.5" x14ac:dyDescent="0.25">
      <c r="A1425" s="37" t="s">
        <v>130</v>
      </c>
      <c r="B1425" s="37">
        <v>32459822</v>
      </c>
      <c r="C1425" s="56" t="s">
        <v>2971</v>
      </c>
      <c r="D1425" s="57">
        <v>40554472</v>
      </c>
      <c r="E1425" s="24" t="s">
        <v>7</v>
      </c>
      <c r="F1425" s="25">
        <v>1509.58</v>
      </c>
      <c r="G1425" s="25">
        <v>1385.87</v>
      </c>
      <c r="H1425" s="25">
        <v>5738.1</v>
      </c>
      <c r="I1425" s="25">
        <v>0</v>
      </c>
    </row>
    <row r="1426" spans="1:9" ht="31.5" x14ac:dyDescent="0.25">
      <c r="A1426" s="37" t="s">
        <v>130</v>
      </c>
      <c r="B1426" s="37">
        <v>32459822</v>
      </c>
      <c r="C1426" s="56" t="s">
        <v>2972</v>
      </c>
      <c r="D1426" s="57">
        <v>23620751</v>
      </c>
      <c r="E1426" s="24" t="s">
        <v>7</v>
      </c>
      <c r="F1426" s="25">
        <v>253.5</v>
      </c>
      <c r="G1426" s="25">
        <v>253.5</v>
      </c>
      <c r="H1426" s="25">
        <v>0</v>
      </c>
      <c r="I1426" s="25">
        <v>0</v>
      </c>
    </row>
    <row r="1427" spans="1:9" ht="31.5" x14ac:dyDescent="0.25">
      <c r="A1427" s="37" t="s">
        <v>130</v>
      </c>
      <c r="B1427" s="37">
        <v>32459822</v>
      </c>
      <c r="C1427" s="56" t="s">
        <v>2973</v>
      </c>
      <c r="D1427" s="57">
        <v>100030227</v>
      </c>
      <c r="E1427" s="24" t="s">
        <v>7</v>
      </c>
      <c r="F1427" s="25">
        <v>4557.54</v>
      </c>
      <c r="G1427" s="25">
        <v>0</v>
      </c>
      <c r="H1427" s="25">
        <v>2660.5</v>
      </c>
      <c r="I1427" s="25">
        <v>1900.36</v>
      </c>
    </row>
    <row r="1428" spans="1:9" ht="31.5" x14ac:dyDescent="0.25">
      <c r="A1428" s="37" t="s">
        <v>130</v>
      </c>
      <c r="B1428" s="37">
        <v>32459822</v>
      </c>
      <c r="C1428" s="56" t="s">
        <v>2974</v>
      </c>
      <c r="D1428" s="57">
        <v>32654922</v>
      </c>
      <c r="E1428" s="24" t="s">
        <v>7</v>
      </c>
      <c r="F1428" s="25">
        <v>1.56</v>
      </c>
      <c r="G1428" s="25">
        <v>0</v>
      </c>
      <c r="H1428" s="25">
        <v>1.56</v>
      </c>
      <c r="I1428" s="25">
        <v>0</v>
      </c>
    </row>
    <row r="1429" spans="1:9" ht="31.5" x14ac:dyDescent="0.25">
      <c r="A1429" s="37" t="s">
        <v>130</v>
      </c>
      <c r="B1429" s="37">
        <v>32459822</v>
      </c>
      <c r="C1429" s="56" t="s">
        <v>2975</v>
      </c>
      <c r="D1429" s="57">
        <v>31364122</v>
      </c>
      <c r="E1429" s="24" t="s">
        <v>7</v>
      </c>
      <c r="F1429" s="25">
        <v>43.8</v>
      </c>
      <c r="G1429" s="25">
        <v>43.8</v>
      </c>
      <c r="H1429" s="25">
        <v>0</v>
      </c>
      <c r="I1429" s="25">
        <v>0</v>
      </c>
    </row>
    <row r="1430" spans="1:9" ht="31.5" x14ac:dyDescent="0.25">
      <c r="A1430" s="37" t="s">
        <v>130</v>
      </c>
      <c r="B1430" s="37">
        <v>32459822</v>
      </c>
      <c r="C1430" s="56" t="s">
        <v>2976</v>
      </c>
      <c r="D1430" s="57">
        <v>30721457</v>
      </c>
      <c r="E1430" s="24" t="s">
        <v>7</v>
      </c>
      <c r="F1430" s="25">
        <v>293.48</v>
      </c>
      <c r="G1430" s="25">
        <v>290</v>
      </c>
      <c r="H1430" s="25">
        <v>1426.51</v>
      </c>
      <c r="I1430" s="25">
        <v>671.3</v>
      </c>
    </row>
    <row r="1431" spans="1:9" ht="31.5" x14ac:dyDescent="0.25">
      <c r="A1431" s="37" t="s">
        <v>130</v>
      </c>
      <c r="B1431" s="37">
        <v>32459822</v>
      </c>
      <c r="C1431" s="56" t="s">
        <v>2977</v>
      </c>
      <c r="D1431" s="57">
        <v>39330221</v>
      </c>
      <c r="E1431" s="24" t="s">
        <v>7</v>
      </c>
      <c r="F1431" s="25">
        <v>0</v>
      </c>
      <c r="G1431" s="25">
        <v>0</v>
      </c>
      <c r="H1431" s="25">
        <v>777.79</v>
      </c>
      <c r="I1431" s="25">
        <v>0</v>
      </c>
    </row>
    <row r="1432" spans="1:9" ht="31.5" x14ac:dyDescent="0.25">
      <c r="A1432" s="37" t="s">
        <v>130</v>
      </c>
      <c r="B1432" s="37">
        <v>32459822</v>
      </c>
      <c r="C1432" s="56" t="s">
        <v>2978</v>
      </c>
      <c r="D1432" s="57">
        <v>36142801</v>
      </c>
      <c r="E1432" s="24" t="s">
        <v>7</v>
      </c>
      <c r="F1432" s="25">
        <v>25636.15</v>
      </c>
      <c r="G1432" s="25">
        <v>10746.47</v>
      </c>
      <c r="H1432" s="25">
        <v>14770.98</v>
      </c>
      <c r="I1432" s="25">
        <v>0</v>
      </c>
    </row>
    <row r="1433" spans="1:9" ht="31.5" x14ac:dyDescent="0.25">
      <c r="A1433" s="37" t="s">
        <v>130</v>
      </c>
      <c r="B1433" s="37">
        <v>32459822</v>
      </c>
      <c r="C1433" s="56" t="s">
        <v>2979</v>
      </c>
      <c r="D1433" s="57">
        <v>34772809</v>
      </c>
      <c r="E1433" s="24" t="s">
        <v>7</v>
      </c>
      <c r="F1433" s="25">
        <v>156.09</v>
      </c>
      <c r="G1433" s="25">
        <v>160</v>
      </c>
      <c r="H1433" s="25">
        <v>156.19</v>
      </c>
      <c r="I1433" s="25">
        <v>87.95</v>
      </c>
    </row>
    <row r="1434" spans="1:9" ht="31.5" x14ac:dyDescent="0.25">
      <c r="A1434" s="37" t="s">
        <v>130</v>
      </c>
      <c r="B1434" s="37">
        <v>32459822</v>
      </c>
      <c r="C1434" s="56" t="s">
        <v>2980</v>
      </c>
      <c r="D1434" s="57">
        <v>36433846</v>
      </c>
      <c r="E1434" s="24" t="s">
        <v>7</v>
      </c>
      <c r="F1434" s="25">
        <v>140.35</v>
      </c>
      <c r="G1434" s="25">
        <v>140.35</v>
      </c>
      <c r="H1434" s="25">
        <v>0</v>
      </c>
      <c r="I1434" s="25">
        <v>0</v>
      </c>
    </row>
    <row r="1435" spans="1:9" ht="31.5" x14ac:dyDescent="0.25">
      <c r="A1435" s="37" t="s">
        <v>130</v>
      </c>
      <c r="B1435" s="37">
        <v>32459822</v>
      </c>
      <c r="C1435" s="56" t="s">
        <v>2981</v>
      </c>
      <c r="D1435" s="57">
        <v>42487437</v>
      </c>
      <c r="E1435" s="24" t="s">
        <v>7</v>
      </c>
      <c r="F1435" s="25">
        <v>14333.29</v>
      </c>
      <c r="G1435" s="25">
        <v>0</v>
      </c>
      <c r="H1435" s="25">
        <v>21989.88</v>
      </c>
      <c r="I1435" s="25">
        <v>0</v>
      </c>
    </row>
    <row r="1436" spans="1:9" ht="31.5" x14ac:dyDescent="0.25">
      <c r="A1436" s="37" t="s">
        <v>130</v>
      </c>
      <c r="B1436" s="37">
        <v>32459822</v>
      </c>
      <c r="C1436" s="56" t="s">
        <v>2982</v>
      </c>
      <c r="D1436" s="57">
        <v>40216711</v>
      </c>
      <c r="E1436" s="24" t="s">
        <v>7</v>
      </c>
      <c r="F1436" s="25">
        <v>9506.32</v>
      </c>
      <c r="G1436" s="25">
        <v>5352.3</v>
      </c>
      <c r="H1436" s="25">
        <v>15026.42</v>
      </c>
      <c r="I1436" s="25">
        <v>0</v>
      </c>
    </row>
    <row r="1437" spans="1:9" ht="31.5" x14ac:dyDescent="0.25">
      <c r="A1437" s="37" t="s">
        <v>130</v>
      </c>
      <c r="B1437" s="37">
        <v>32459822</v>
      </c>
      <c r="C1437" s="56" t="s">
        <v>2983</v>
      </c>
      <c r="D1437" s="57">
        <v>30333596</v>
      </c>
      <c r="E1437" s="24" t="s">
        <v>7</v>
      </c>
      <c r="F1437" s="25">
        <v>0</v>
      </c>
      <c r="G1437" s="25">
        <v>0</v>
      </c>
      <c r="H1437" s="25">
        <v>47.84</v>
      </c>
      <c r="I1437" s="25">
        <v>0</v>
      </c>
    </row>
    <row r="1438" spans="1:9" ht="31.5" x14ac:dyDescent="0.25">
      <c r="A1438" s="37" t="s">
        <v>130</v>
      </c>
      <c r="B1438" s="37">
        <v>32459822</v>
      </c>
      <c r="C1438" s="56" t="s">
        <v>2984</v>
      </c>
      <c r="D1438" s="57">
        <v>39439708</v>
      </c>
      <c r="E1438" s="24" t="s">
        <v>7</v>
      </c>
      <c r="F1438" s="25">
        <v>39646.19</v>
      </c>
      <c r="G1438" s="25">
        <v>29984.83</v>
      </c>
      <c r="H1438" s="25">
        <v>90838.080000000002</v>
      </c>
      <c r="I1438" s="25">
        <v>85988.46</v>
      </c>
    </row>
    <row r="1439" spans="1:9" ht="31.5" x14ac:dyDescent="0.25">
      <c r="A1439" s="37" t="s">
        <v>130</v>
      </c>
      <c r="B1439" s="37">
        <v>32459822</v>
      </c>
      <c r="C1439" s="56" t="s">
        <v>2985</v>
      </c>
      <c r="D1439" s="58">
        <v>5409952</v>
      </c>
      <c r="E1439" s="24" t="s">
        <v>7</v>
      </c>
      <c r="F1439" s="25">
        <v>0</v>
      </c>
      <c r="G1439" s="25">
        <v>0</v>
      </c>
      <c r="H1439" s="25">
        <v>647.85</v>
      </c>
      <c r="I1439" s="25">
        <v>129.57</v>
      </c>
    </row>
    <row r="1440" spans="1:9" ht="31.5" x14ac:dyDescent="0.25">
      <c r="A1440" s="37" t="s">
        <v>130</v>
      </c>
      <c r="B1440" s="37">
        <v>32459822</v>
      </c>
      <c r="C1440" s="56" t="s">
        <v>2986</v>
      </c>
      <c r="D1440" s="58">
        <v>41066005</v>
      </c>
      <c r="E1440" s="24" t="s">
        <v>7</v>
      </c>
      <c r="F1440" s="25">
        <v>0</v>
      </c>
      <c r="G1440" s="25">
        <v>0</v>
      </c>
      <c r="H1440" s="25">
        <v>4117.49</v>
      </c>
      <c r="I1440" s="25">
        <v>0</v>
      </c>
    </row>
    <row r="1441" spans="1:9" ht="31.5" x14ac:dyDescent="0.25">
      <c r="A1441" s="37" t="s">
        <v>130</v>
      </c>
      <c r="B1441" s="37">
        <v>32459822</v>
      </c>
      <c r="C1441" s="56" t="s">
        <v>2987</v>
      </c>
      <c r="D1441" s="57">
        <v>35106813</v>
      </c>
      <c r="E1441" s="24" t="s">
        <v>7</v>
      </c>
      <c r="F1441" s="25">
        <v>759.59</v>
      </c>
      <c r="G1441" s="25">
        <v>759.59</v>
      </c>
      <c r="H1441" s="25">
        <v>380.07</v>
      </c>
      <c r="I1441" s="25">
        <v>0</v>
      </c>
    </row>
    <row r="1442" spans="1:9" ht="31.5" x14ac:dyDescent="0.25">
      <c r="A1442" s="37" t="s">
        <v>130</v>
      </c>
      <c r="B1442" s="37">
        <v>32459822</v>
      </c>
      <c r="C1442" s="56" t="s">
        <v>2988</v>
      </c>
      <c r="D1442" s="57">
        <v>40408882</v>
      </c>
      <c r="E1442" s="24" t="s">
        <v>7</v>
      </c>
      <c r="F1442" s="25">
        <v>4858.3999999999996</v>
      </c>
      <c r="G1442" s="25">
        <v>4858.3999999999996</v>
      </c>
      <c r="H1442" s="25">
        <v>4858.3999999999996</v>
      </c>
      <c r="I1442" s="25">
        <v>4858.3999999999996</v>
      </c>
    </row>
    <row r="1443" spans="1:9" ht="31.5" x14ac:dyDescent="0.25">
      <c r="A1443" s="37" t="s">
        <v>130</v>
      </c>
      <c r="B1443" s="37">
        <v>32459822</v>
      </c>
      <c r="C1443" s="56" t="s">
        <v>2989</v>
      </c>
      <c r="D1443" s="57">
        <v>37385588</v>
      </c>
      <c r="E1443" s="24" t="s">
        <v>7</v>
      </c>
      <c r="F1443" s="25">
        <v>161.54</v>
      </c>
      <c r="G1443" s="25">
        <v>161.54</v>
      </c>
      <c r="H1443" s="25">
        <v>585.46</v>
      </c>
      <c r="I1443" s="25">
        <v>373.58</v>
      </c>
    </row>
    <row r="1444" spans="1:9" ht="31.5" x14ac:dyDescent="0.25">
      <c r="A1444" s="37" t="s">
        <v>130</v>
      </c>
      <c r="B1444" s="37">
        <v>32459822</v>
      </c>
      <c r="C1444" s="56" t="s">
        <v>2990</v>
      </c>
      <c r="D1444" s="57">
        <v>23040048</v>
      </c>
      <c r="E1444" s="24" t="s">
        <v>7</v>
      </c>
      <c r="F1444" s="25">
        <v>1051.49</v>
      </c>
      <c r="G1444" s="25">
        <v>1051.49</v>
      </c>
      <c r="H1444" s="25">
        <v>1573.35</v>
      </c>
      <c r="I1444" s="25">
        <v>0</v>
      </c>
    </row>
    <row r="1445" spans="1:9" ht="31.5" x14ac:dyDescent="0.25">
      <c r="A1445" s="37" t="s">
        <v>130</v>
      </c>
      <c r="B1445" s="37">
        <v>32459822</v>
      </c>
      <c r="C1445" s="56" t="s">
        <v>2991</v>
      </c>
      <c r="D1445" s="57">
        <v>22441395</v>
      </c>
      <c r="E1445" s="24" t="s">
        <v>7</v>
      </c>
      <c r="F1445" s="25">
        <v>779.34</v>
      </c>
      <c r="G1445" s="25">
        <v>771.3</v>
      </c>
      <c r="H1445" s="25">
        <v>0</v>
      </c>
      <c r="I1445" s="25">
        <v>0</v>
      </c>
    </row>
    <row r="1446" spans="1:9" ht="31.5" x14ac:dyDescent="0.25">
      <c r="A1446" s="37" t="s">
        <v>130</v>
      </c>
      <c r="B1446" s="37">
        <v>32459822</v>
      </c>
      <c r="C1446" s="56" t="s">
        <v>2992</v>
      </c>
      <c r="D1446" s="57">
        <v>22440892</v>
      </c>
      <c r="E1446" s="24" t="s">
        <v>7</v>
      </c>
      <c r="F1446" s="25">
        <v>1881.14</v>
      </c>
      <c r="G1446" s="25">
        <v>0</v>
      </c>
      <c r="H1446" s="25">
        <v>0</v>
      </c>
      <c r="I1446" s="25">
        <v>0</v>
      </c>
    </row>
    <row r="1447" spans="1:9" ht="31.5" x14ac:dyDescent="0.25">
      <c r="A1447" s="37" t="s">
        <v>130</v>
      </c>
      <c r="B1447" s="37">
        <v>32459822</v>
      </c>
      <c r="C1447" s="56" t="s">
        <v>2993</v>
      </c>
      <c r="D1447" s="57">
        <v>31821381</v>
      </c>
      <c r="E1447" s="24" t="s">
        <v>7</v>
      </c>
      <c r="F1447" s="25">
        <v>34099.230000000003</v>
      </c>
      <c r="G1447" s="25">
        <v>31206.639999999999</v>
      </c>
      <c r="H1447" s="25">
        <v>16896.8</v>
      </c>
      <c r="I1447" s="25">
        <v>0</v>
      </c>
    </row>
    <row r="1448" spans="1:9" ht="31.5" x14ac:dyDescent="0.25">
      <c r="A1448" s="37" t="s">
        <v>130</v>
      </c>
      <c r="B1448" s="37">
        <v>32459822</v>
      </c>
      <c r="C1448" s="56" t="s">
        <v>2994</v>
      </c>
      <c r="D1448" s="57">
        <v>13859155</v>
      </c>
      <c r="E1448" s="24" t="s">
        <v>7</v>
      </c>
      <c r="F1448" s="25">
        <v>252.3</v>
      </c>
      <c r="G1448" s="25">
        <v>252.3</v>
      </c>
      <c r="H1448" s="25">
        <v>0</v>
      </c>
      <c r="I1448" s="25">
        <v>0</v>
      </c>
    </row>
    <row r="1449" spans="1:9" ht="31.5" x14ac:dyDescent="0.25">
      <c r="A1449" s="37" t="s">
        <v>130</v>
      </c>
      <c r="B1449" s="37">
        <v>32459822</v>
      </c>
      <c r="C1449" s="56" t="s">
        <v>2995</v>
      </c>
      <c r="D1449" s="57">
        <v>37386183</v>
      </c>
      <c r="E1449" s="24" t="s">
        <v>7</v>
      </c>
      <c r="F1449" s="25">
        <v>144.21</v>
      </c>
      <c r="G1449" s="25">
        <v>144.21</v>
      </c>
      <c r="H1449" s="25">
        <v>0</v>
      </c>
      <c r="I1449" s="25">
        <v>0</v>
      </c>
    </row>
    <row r="1450" spans="1:9" ht="31.5" x14ac:dyDescent="0.25">
      <c r="A1450" s="37" t="s">
        <v>130</v>
      </c>
      <c r="B1450" s="37">
        <v>32459822</v>
      </c>
      <c r="C1450" s="56" t="s">
        <v>2996</v>
      </c>
      <c r="D1450" s="57">
        <v>38525214</v>
      </c>
      <c r="E1450" s="24" t="s">
        <v>7</v>
      </c>
      <c r="F1450" s="25">
        <v>38.61</v>
      </c>
      <c r="G1450" s="25">
        <v>0</v>
      </c>
      <c r="H1450" s="25">
        <v>72.42</v>
      </c>
      <c r="I1450" s="25">
        <v>38.61</v>
      </c>
    </row>
    <row r="1451" spans="1:9" ht="31.5" x14ac:dyDescent="0.25">
      <c r="A1451" s="37" t="s">
        <v>130</v>
      </c>
      <c r="B1451" s="37">
        <v>32459822</v>
      </c>
      <c r="C1451" s="56" t="s">
        <v>2997</v>
      </c>
      <c r="D1451" s="57">
        <v>23038666</v>
      </c>
      <c r="E1451" s="24" t="s">
        <v>7</v>
      </c>
      <c r="F1451" s="25">
        <v>5805.89</v>
      </c>
      <c r="G1451" s="25">
        <v>5443.02</v>
      </c>
      <c r="H1451" s="25">
        <v>5429.6</v>
      </c>
      <c r="I1451" s="25">
        <v>0</v>
      </c>
    </row>
    <row r="1452" spans="1:9" ht="31.5" x14ac:dyDescent="0.25">
      <c r="A1452" s="37" t="s">
        <v>130</v>
      </c>
      <c r="B1452" s="37">
        <v>32459822</v>
      </c>
      <c r="C1452" s="56" t="s">
        <v>2998</v>
      </c>
      <c r="D1452" s="57">
        <v>35106778</v>
      </c>
      <c r="E1452" s="24" t="s">
        <v>7</v>
      </c>
      <c r="F1452" s="25">
        <v>24.38</v>
      </c>
      <c r="G1452" s="25">
        <v>24.38</v>
      </c>
      <c r="H1452" s="25">
        <v>24.38</v>
      </c>
      <c r="I1452" s="25">
        <v>24.38</v>
      </c>
    </row>
    <row r="1453" spans="1:9" ht="31.5" x14ac:dyDescent="0.25">
      <c r="A1453" s="37" t="s">
        <v>130</v>
      </c>
      <c r="B1453" s="37">
        <v>32459822</v>
      </c>
      <c r="C1453" s="56" t="s">
        <v>2999</v>
      </c>
      <c r="D1453" s="57">
        <v>36014835</v>
      </c>
      <c r="E1453" s="24" t="s">
        <v>7</v>
      </c>
      <c r="F1453" s="25">
        <v>326.39999999999998</v>
      </c>
      <c r="G1453" s="25">
        <v>318.74</v>
      </c>
      <c r="H1453" s="25">
        <v>2423.7600000000002</v>
      </c>
      <c r="I1453" s="25">
        <v>0</v>
      </c>
    </row>
    <row r="1454" spans="1:9" ht="31.5" x14ac:dyDescent="0.25">
      <c r="A1454" s="37" t="s">
        <v>130</v>
      </c>
      <c r="B1454" s="37">
        <v>32459822</v>
      </c>
      <c r="C1454" s="56" t="s">
        <v>3000</v>
      </c>
      <c r="D1454" s="57">
        <v>22440946</v>
      </c>
      <c r="E1454" s="24" t="s">
        <v>7</v>
      </c>
      <c r="F1454" s="25">
        <v>0</v>
      </c>
      <c r="G1454" s="25">
        <v>0</v>
      </c>
      <c r="H1454" s="25">
        <v>2353.2399999999998</v>
      </c>
      <c r="I1454" s="25">
        <v>0</v>
      </c>
    </row>
    <row r="1455" spans="1:9" ht="47.25" x14ac:dyDescent="0.25">
      <c r="A1455" s="37" t="s">
        <v>130</v>
      </c>
      <c r="B1455" s="37">
        <v>32459822</v>
      </c>
      <c r="C1455" s="56" t="s">
        <v>3001</v>
      </c>
      <c r="D1455" s="58">
        <v>225223</v>
      </c>
      <c r="E1455" s="24" t="s">
        <v>7</v>
      </c>
      <c r="F1455" s="25">
        <v>129.47999999999999</v>
      </c>
      <c r="G1455" s="25">
        <v>130</v>
      </c>
      <c r="H1455" s="25">
        <v>0</v>
      </c>
      <c r="I1455" s="25">
        <v>0</v>
      </c>
    </row>
    <row r="1456" spans="1:9" ht="31.5" x14ac:dyDescent="0.25">
      <c r="A1456" s="37" t="s">
        <v>130</v>
      </c>
      <c r="B1456" s="37">
        <v>32459822</v>
      </c>
      <c r="C1456" s="56" t="s">
        <v>3002</v>
      </c>
      <c r="D1456" s="57">
        <v>42181555</v>
      </c>
      <c r="E1456" s="24" t="s">
        <v>7</v>
      </c>
      <c r="F1456" s="25">
        <v>906.33</v>
      </c>
      <c r="G1456" s="25">
        <v>517.9</v>
      </c>
      <c r="H1456" s="25">
        <v>647.85</v>
      </c>
      <c r="I1456" s="25">
        <v>0</v>
      </c>
    </row>
    <row r="1457" spans="1:9" ht="31.5" x14ac:dyDescent="0.25">
      <c r="A1457" s="37" t="s">
        <v>130</v>
      </c>
      <c r="B1457" s="37">
        <v>32459822</v>
      </c>
      <c r="C1457" s="56" t="s">
        <v>3003</v>
      </c>
      <c r="D1457" s="57">
        <v>42947147</v>
      </c>
      <c r="E1457" s="24" t="s">
        <v>7</v>
      </c>
      <c r="F1457" s="25">
        <v>0</v>
      </c>
      <c r="G1457" s="25">
        <v>0</v>
      </c>
      <c r="H1457" s="25">
        <v>1166.1300000000001</v>
      </c>
      <c r="I1457" s="25">
        <v>0</v>
      </c>
    </row>
    <row r="1458" spans="1:9" ht="31.5" x14ac:dyDescent="0.25">
      <c r="A1458" s="37" t="s">
        <v>130</v>
      </c>
      <c r="B1458" s="37">
        <v>32459822</v>
      </c>
      <c r="C1458" s="56" t="s">
        <v>3004</v>
      </c>
      <c r="D1458" s="57">
        <v>22438412</v>
      </c>
      <c r="E1458" s="24" t="s">
        <v>7</v>
      </c>
      <c r="F1458" s="25">
        <v>241.88</v>
      </c>
      <c r="G1458" s="25">
        <v>240</v>
      </c>
      <c r="H1458" s="25">
        <v>0</v>
      </c>
      <c r="I1458" s="25">
        <v>0</v>
      </c>
    </row>
    <row r="1459" spans="1:9" ht="31.5" x14ac:dyDescent="0.25">
      <c r="A1459" s="37" t="s">
        <v>130</v>
      </c>
      <c r="B1459" s="37">
        <v>32459822</v>
      </c>
      <c r="C1459" s="56" t="s">
        <v>3005</v>
      </c>
      <c r="D1459" s="57">
        <v>43443474</v>
      </c>
      <c r="E1459" s="24" t="s">
        <v>7</v>
      </c>
      <c r="F1459" s="25">
        <v>5036.8999999999996</v>
      </c>
      <c r="G1459" s="25">
        <v>3732.02</v>
      </c>
      <c r="H1459" s="25">
        <v>0</v>
      </c>
      <c r="I1459" s="25">
        <v>0</v>
      </c>
    </row>
    <row r="1460" spans="1:9" ht="31.5" x14ac:dyDescent="0.25">
      <c r="A1460" s="37" t="s">
        <v>130</v>
      </c>
      <c r="B1460" s="37">
        <v>32459822</v>
      </c>
      <c r="C1460" s="56" t="s">
        <v>3006</v>
      </c>
      <c r="D1460" s="57">
        <v>13853276</v>
      </c>
      <c r="E1460" s="24" t="s">
        <v>7</v>
      </c>
      <c r="F1460" s="25">
        <v>4747.4399999999996</v>
      </c>
      <c r="G1460" s="25">
        <v>4557.54</v>
      </c>
      <c r="H1460" s="25">
        <v>5225.99</v>
      </c>
      <c r="I1460" s="25">
        <v>0</v>
      </c>
    </row>
    <row r="1461" spans="1:9" ht="31.5" x14ac:dyDescent="0.25">
      <c r="A1461" s="37" t="s">
        <v>130</v>
      </c>
      <c r="B1461" s="37">
        <v>32459822</v>
      </c>
      <c r="C1461" s="56" t="s">
        <v>3007</v>
      </c>
      <c r="D1461" s="57">
        <v>36622323</v>
      </c>
      <c r="E1461" s="24" t="s">
        <v>7</v>
      </c>
      <c r="F1461" s="25">
        <v>395.83</v>
      </c>
      <c r="G1461" s="25">
        <v>395.83</v>
      </c>
      <c r="H1461" s="25">
        <v>0</v>
      </c>
      <c r="I1461" s="25">
        <v>0</v>
      </c>
    </row>
    <row r="1462" spans="1:9" ht="31.5" x14ac:dyDescent="0.25">
      <c r="A1462" s="37" t="s">
        <v>130</v>
      </c>
      <c r="B1462" s="37">
        <v>32459822</v>
      </c>
      <c r="C1462" s="56" t="s">
        <v>3008</v>
      </c>
      <c r="D1462" s="57">
        <v>24786152</v>
      </c>
      <c r="E1462" s="24" t="s">
        <v>7</v>
      </c>
      <c r="F1462" s="25">
        <v>8076.9400000000005</v>
      </c>
      <c r="G1462" s="25">
        <v>8080</v>
      </c>
      <c r="H1462" s="25">
        <v>4072.2</v>
      </c>
      <c r="I1462" s="25">
        <v>1628.88</v>
      </c>
    </row>
    <row r="1463" spans="1:9" ht="31.5" x14ac:dyDescent="0.25">
      <c r="A1463" s="37" t="s">
        <v>130</v>
      </c>
      <c r="B1463" s="37">
        <v>32459822</v>
      </c>
      <c r="C1463" s="56" t="s">
        <v>3009</v>
      </c>
      <c r="D1463" s="57">
        <v>42091294</v>
      </c>
      <c r="E1463" s="24" t="s">
        <v>7</v>
      </c>
      <c r="F1463" s="25">
        <v>383.74</v>
      </c>
      <c r="G1463" s="25">
        <v>383.74</v>
      </c>
      <c r="H1463" s="25">
        <v>575.61</v>
      </c>
      <c r="I1463" s="25">
        <v>575.61</v>
      </c>
    </row>
    <row r="1464" spans="1:9" ht="31.5" x14ac:dyDescent="0.25">
      <c r="A1464" s="37" t="s">
        <v>130</v>
      </c>
      <c r="B1464" s="37">
        <v>32459822</v>
      </c>
      <c r="C1464" s="56" t="s">
        <v>3010</v>
      </c>
      <c r="D1464" s="57">
        <v>23618582</v>
      </c>
      <c r="E1464" s="24" t="s">
        <v>7</v>
      </c>
      <c r="F1464" s="25">
        <v>0</v>
      </c>
      <c r="G1464" s="25">
        <v>0</v>
      </c>
      <c r="H1464" s="25">
        <v>276.42</v>
      </c>
      <c r="I1464" s="25">
        <v>0</v>
      </c>
    </row>
    <row r="1465" spans="1:9" ht="31.5" x14ac:dyDescent="0.25">
      <c r="A1465" s="37" t="s">
        <v>130</v>
      </c>
      <c r="B1465" s="37">
        <v>32459822</v>
      </c>
      <c r="C1465" s="56" t="s">
        <v>3011</v>
      </c>
      <c r="D1465" s="57">
        <v>40030334</v>
      </c>
      <c r="E1465" s="24" t="s">
        <v>7</v>
      </c>
      <c r="F1465" s="25">
        <v>4202.9799999999996</v>
      </c>
      <c r="G1465" s="25">
        <v>3002.22</v>
      </c>
      <c r="H1465" s="25">
        <v>4854.6899999999996</v>
      </c>
      <c r="I1465" s="25">
        <v>3170.28</v>
      </c>
    </row>
    <row r="1466" spans="1:9" ht="31.5" x14ac:dyDescent="0.25">
      <c r="A1466" s="37" t="s">
        <v>130</v>
      </c>
      <c r="B1466" s="37">
        <v>32459822</v>
      </c>
      <c r="C1466" s="56" t="s">
        <v>3012</v>
      </c>
      <c r="D1466" s="57">
        <v>40341996</v>
      </c>
      <c r="E1466" s="24" t="s">
        <v>7</v>
      </c>
      <c r="F1466" s="25">
        <v>799.96</v>
      </c>
      <c r="G1466" s="25">
        <v>799.96</v>
      </c>
      <c r="H1466" s="25">
        <v>1196.98</v>
      </c>
      <c r="I1466" s="25">
        <v>0</v>
      </c>
    </row>
    <row r="1467" spans="1:9" ht="31.5" x14ac:dyDescent="0.25">
      <c r="A1467" s="37" t="s">
        <v>130</v>
      </c>
      <c r="B1467" s="37">
        <v>32459822</v>
      </c>
      <c r="C1467" s="56" t="s">
        <v>3013</v>
      </c>
      <c r="D1467" s="57">
        <v>20880606</v>
      </c>
      <c r="E1467" s="24" t="s">
        <v>7</v>
      </c>
      <c r="F1467" s="25">
        <v>44.87</v>
      </c>
      <c r="G1467" s="25">
        <v>46.55</v>
      </c>
      <c r="H1467" s="25">
        <v>47.04</v>
      </c>
      <c r="I1467" s="25">
        <v>0</v>
      </c>
    </row>
    <row r="1468" spans="1:9" ht="31.5" x14ac:dyDescent="0.25">
      <c r="A1468" s="37" t="s">
        <v>130</v>
      </c>
      <c r="B1468" s="37">
        <v>32459822</v>
      </c>
      <c r="C1468" s="56" t="s">
        <v>3014</v>
      </c>
      <c r="D1468" s="57">
        <v>34320892</v>
      </c>
      <c r="E1468" s="24" t="s">
        <v>7</v>
      </c>
      <c r="F1468" s="25">
        <v>0</v>
      </c>
      <c r="G1468" s="25">
        <v>0</v>
      </c>
      <c r="H1468" s="25">
        <v>259.14</v>
      </c>
      <c r="I1468" s="25">
        <v>259.14</v>
      </c>
    </row>
    <row r="1469" spans="1:9" ht="31.5" x14ac:dyDescent="0.25">
      <c r="A1469" s="37" t="s">
        <v>130</v>
      </c>
      <c r="B1469" s="37">
        <v>32459822</v>
      </c>
      <c r="C1469" s="56" t="s">
        <v>3015</v>
      </c>
      <c r="D1469" s="57">
        <v>23039341</v>
      </c>
      <c r="E1469" s="24" t="s">
        <v>7</v>
      </c>
      <c r="F1469" s="25">
        <v>2721.51</v>
      </c>
      <c r="G1469" s="25">
        <v>1855.58</v>
      </c>
      <c r="H1469" s="25">
        <v>4442.3999999999996</v>
      </c>
      <c r="I1469" s="25">
        <v>0</v>
      </c>
    </row>
    <row r="1470" spans="1:9" ht="31.5" x14ac:dyDescent="0.25">
      <c r="A1470" s="37" t="s">
        <v>130</v>
      </c>
      <c r="B1470" s="37">
        <v>32459822</v>
      </c>
      <c r="C1470" s="56" t="s">
        <v>3016</v>
      </c>
      <c r="D1470" s="58">
        <v>8029523</v>
      </c>
      <c r="E1470" s="24" t="s">
        <v>7</v>
      </c>
      <c r="F1470" s="25">
        <v>334.62</v>
      </c>
      <c r="G1470" s="25">
        <v>334.62</v>
      </c>
      <c r="H1470" s="25">
        <v>0</v>
      </c>
      <c r="I1470" s="25">
        <v>0</v>
      </c>
    </row>
    <row r="1471" spans="1:9" ht="31.5" x14ac:dyDescent="0.25">
      <c r="A1471" s="37" t="s">
        <v>130</v>
      </c>
      <c r="B1471" s="37">
        <v>32459822</v>
      </c>
      <c r="C1471" s="56" t="s">
        <v>3017</v>
      </c>
      <c r="D1471" s="57">
        <v>36536533</v>
      </c>
      <c r="E1471" s="24" t="s">
        <v>7</v>
      </c>
      <c r="F1471" s="25">
        <v>599.16</v>
      </c>
      <c r="G1471" s="25">
        <v>600</v>
      </c>
      <c r="H1471" s="25">
        <v>754.75</v>
      </c>
      <c r="I1471" s="25">
        <v>2.75</v>
      </c>
    </row>
    <row r="1472" spans="1:9" ht="31.5" x14ac:dyDescent="0.25">
      <c r="A1472" s="37" t="s">
        <v>130</v>
      </c>
      <c r="B1472" s="37">
        <v>32459822</v>
      </c>
      <c r="C1472" s="56" t="s">
        <v>3018</v>
      </c>
      <c r="D1472" s="57">
        <v>20895335</v>
      </c>
      <c r="E1472" s="24" t="s">
        <v>7</v>
      </c>
      <c r="F1472" s="25">
        <v>4169.3500000000004</v>
      </c>
      <c r="G1472" s="25">
        <v>4033.71</v>
      </c>
      <c r="H1472" s="25">
        <v>24186.12</v>
      </c>
      <c r="I1472" s="25">
        <v>19978.18</v>
      </c>
    </row>
    <row r="1473" spans="1:9" ht="31.5" x14ac:dyDescent="0.25">
      <c r="A1473" s="37" t="s">
        <v>130</v>
      </c>
      <c r="B1473" s="37">
        <v>32459822</v>
      </c>
      <c r="C1473" s="56" t="s">
        <v>3019</v>
      </c>
      <c r="D1473" s="57">
        <v>13849719</v>
      </c>
      <c r="E1473" s="24" t="s">
        <v>7</v>
      </c>
      <c r="F1473" s="25">
        <v>489.42</v>
      </c>
      <c r="G1473" s="25">
        <v>490</v>
      </c>
      <c r="H1473" s="25">
        <v>489.77</v>
      </c>
      <c r="I1473" s="25">
        <v>0</v>
      </c>
    </row>
    <row r="1474" spans="1:9" ht="31.5" x14ac:dyDescent="0.25">
      <c r="A1474" s="37" t="s">
        <v>130</v>
      </c>
      <c r="B1474" s="37">
        <v>32459822</v>
      </c>
      <c r="C1474" s="56" t="s">
        <v>3020</v>
      </c>
      <c r="D1474" s="57">
        <v>39995798</v>
      </c>
      <c r="E1474" s="24" t="s">
        <v>7</v>
      </c>
      <c r="F1474" s="25">
        <v>0</v>
      </c>
      <c r="G1474" s="25">
        <v>0</v>
      </c>
      <c r="H1474" s="25">
        <v>4627.5</v>
      </c>
      <c r="I1474" s="25">
        <v>0</v>
      </c>
    </row>
    <row r="1475" spans="1:9" ht="31.5" x14ac:dyDescent="0.25">
      <c r="A1475" s="37" t="s">
        <v>130</v>
      </c>
      <c r="B1475" s="37">
        <v>32459822</v>
      </c>
      <c r="C1475" s="56" t="s">
        <v>3021</v>
      </c>
      <c r="D1475" s="57">
        <v>32189558</v>
      </c>
      <c r="E1475" s="24" t="s">
        <v>7</v>
      </c>
      <c r="F1475" s="25">
        <v>65.849999999999994</v>
      </c>
      <c r="G1475" s="25">
        <v>65.849999999999994</v>
      </c>
      <c r="H1475" s="25">
        <v>65.900000000000006</v>
      </c>
      <c r="I1475" s="25">
        <v>0</v>
      </c>
    </row>
    <row r="1476" spans="1:9" ht="31.5" x14ac:dyDescent="0.25">
      <c r="A1476" s="37" t="s">
        <v>130</v>
      </c>
      <c r="B1476" s="37">
        <v>32459822</v>
      </c>
      <c r="C1476" s="56" t="s">
        <v>3022</v>
      </c>
      <c r="D1476" s="57">
        <v>19293810</v>
      </c>
      <c r="E1476" s="24" t="s">
        <v>7</v>
      </c>
      <c r="F1476" s="25">
        <v>167.27</v>
      </c>
      <c r="G1476" s="25">
        <v>170</v>
      </c>
      <c r="H1476" s="25">
        <v>0.71</v>
      </c>
      <c r="I1476" s="25">
        <v>0</v>
      </c>
    </row>
    <row r="1477" spans="1:9" ht="31.5" x14ac:dyDescent="0.25">
      <c r="A1477" s="37" t="s">
        <v>130</v>
      </c>
      <c r="B1477" s="37">
        <v>32459822</v>
      </c>
      <c r="C1477" s="56" t="s">
        <v>3023</v>
      </c>
      <c r="D1477" s="57">
        <v>26174039</v>
      </c>
      <c r="E1477" s="24" t="s">
        <v>7</v>
      </c>
      <c r="F1477" s="25">
        <v>5712.15</v>
      </c>
      <c r="G1477" s="25">
        <v>5712.15</v>
      </c>
      <c r="H1477" s="25">
        <v>5712.15</v>
      </c>
      <c r="I1477" s="25">
        <v>5712.15</v>
      </c>
    </row>
    <row r="1478" spans="1:9" ht="47.25" x14ac:dyDescent="0.25">
      <c r="A1478" s="37" t="s">
        <v>130</v>
      </c>
      <c r="B1478" s="37">
        <v>32459822</v>
      </c>
      <c r="C1478" s="56" t="s">
        <v>3024</v>
      </c>
      <c r="D1478" s="57">
        <v>26174045</v>
      </c>
      <c r="E1478" s="24" t="s">
        <v>7</v>
      </c>
      <c r="F1478" s="25">
        <v>31504.68</v>
      </c>
      <c r="G1478" s="25">
        <v>31500</v>
      </c>
      <c r="H1478" s="25">
        <v>42618.55</v>
      </c>
      <c r="I1478" s="25">
        <v>28643.5</v>
      </c>
    </row>
    <row r="1479" spans="1:9" ht="31.5" x14ac:dyDescent="0.25">
      <c r="A1479" s="37" t="s">
        <v>130</v>
      </c>
      <c r="B1479" s="37">
        <v>32459822</v>
      </c>
      <c r="C1479" s="56" t="s">
        <v>3025</v>
      </c>
      <c r="D1479" s="57">
        <v>25375534</v>
      </c>
      <c r="E1479" s="24" t="s">
        <v>7</v>
      </c>
      <c r="F1479" s="25">
        <v>223.71</v>
      </c>
      <c r="G1479" s="25">
        <v>220</v>
      </c>
      <c r="H1479" s="25">
        <v>1562.15</v>
      </c>
      <c r="I1479" s="25">
        <v>1450.6</v>
      </c>
    </row>
    <row r="1480" spans="1:9" ht="31.5" x14ac:dyDescent="0.25">
      <c r="A1480" s="37" t="s">
        <v>130</v>
      </c>
      <c r="B1480" s="37">
        <v>32459822</v>
      </c>
      <c r="C1480" s="56" t="s">
        <v>3026</v>
      </c>
      <c r="D1480" s="57">
        <v>22441727</v>
      </c>
      <c r="E1480" s="24" t="s">
        <v>7</v>
      </c>
      <c r="F1480" s="25">
        <v>1739.55</v>
      </c>
      <c r="G1480" s="25">
        <v>1740</v>
      </c>
      <c r="H1480" s="25">
        <v>7117.29</v>
      </c>
      <c r="I1480" s="25">
        <v>4525.8900000000003</v>
      </c>
    </row>
    <row r="1481" spans="1:9" ht="31.5" x14ac:dyDescent="0.25">
      <c r="A1481" s="37" t="s">
        <v>130</v>
      </c>
      <c r="B1481" s="37">
        <v>32459822</v>
      </c>
      <c r="C1481" s="56" t="s">
        <v>3027</v>
      </c>
      <c r="D1481" s="57">
        <v>23040887</v>
      </c>
      <c r="E1481" s="24" t="s">
        <v>7</v>
      </c>
      <c r="F1481" s="25">
        <v>2006.7400000000002</v>
      </c>
      <c r="G1481" s="25">
        <v>2006.7400000000002</v>
      </c>
      <c r="H1481" s="25">
        <v>3002.69</v>
      </c>
      <c r="I1481" s="25">
        <v>0</v>
      </c>
    </row>
    <row r="1482" spans="1:9" ht="31.5" x14ac:dyDescent="0.25">
      <c r="A1482" s="37" t="s">
        <v>130</v>
      </c>
      <c r="B1482" s="37">
        <v>32459822</v>
      </c>
      <c r="C1482" s="56" t="s">
        <v>3028</v>
      </c>
      <c r="D1482" s="57">
        <v>40531143</v>
      </c>
      <c r="E1482" s="24" t="s">
        <v>7</v>
      </c>
      <c r="F1482" s="25">
        <v>2394.9299999999998</v>
      </c>
      <c r="G1482" s="25">
        <v>2390</v>
      </c>
      <c r="H1482" s="25">
        <v>0</v>
      </c>
      <c r="I1482" s="25">
        <v>0</v>
      </c>
    </row>
    <row r="1483" spans="1:9" ht="31.5" x14ac:dyDescent="0.25">
      <c r="A1483" s="37" t="s">
        <v>130</v>
      </c>
      <c r="B1483" s="37">
        <v>32459822</v>
      </c>
      <c r="C1483" s="56" t="s">
        <v>3029</v>
      </c>
      <c r="D1483" s="57">
        <v>38395817</v>
      </c>
      <c r="E1483" s="24" t="s">
        <v>7</v>
      </c>
      <c r="F1483" s="25">
        <v>159</v>
      </c>
      <c r="G1483" s="25">
        <v>159</v>
      </c>
      <c r="H1483" s="25">
        <v>0</v>
      </c>
      <c r="I1483" s="25">
        <v>0</v>
      </c>
    </row>
    <row r="1484" spans="1:9" ht="31.5" x14ac:dyDescent="0.25">
      <c r="A1484" s="37" t="s">
        <v>130</v>
      </c>
      <c r="B1484" s="37">
        <v>32459822</v>
      </c>
      <c r="C1484" s="56" t="s">
        <v>3030</v>
      </c>
      <c r="D1484" s="57">
        <v>32189102</v>
      </c>
      <c r="E1484" s="24" t="s">
        <v>7</v>
      </c>
      <c r="F1484" s="25">
        <v>2658.56</v>
      </c>
      <c r="G1484" s="25">
        <v>2658.56</v>
      </c>
      <c r="H1484" s="25">
        <v>2850.54</v>
      </c>
      <c r="I1484" s="25">
        <v>0</v>
      </c>
    </row>
    <row r="1485" spans="1:9" ht="31.5" x14ac:dyDescent="0.25">
      <c r="A1485" s="37" t="s">
        <v>130</v>
      </c>
      <c r="B1485" s="37">
        <v>32459822</v>
      </c>
      <c r="C1485" s="56" t="s">
        <v>3031</v>
      </c>
      <c r="D1485" s="57">
        <v>43645171</v>
      </c>
      <c r="E1485" s="24" t="s">
        <v>7</v>
      </c>
      <c r="F1485" s="25">
        <v>0</v>
      </c>
      <c r="G1485" s="25">
        <v>0</v>
      </c>
      <c r="H1485" s="25">
        <v>906.99</v>
      </c>
      <c r="I1485" s="25">
        <v>0</v>
      </c>
    </row>
    <row r="1486" spans="1:9" ht="31.5" x14ac:dyDescent="0.25">
      <c r="A1486" s="37" t="s">
        <v>130</v>
      </c>
      <c r="B1486" s="37">
        <v>32459822</v>
      </c>
      <c r="C1486" s="56" t="s">
        <v>3032</v>
      </c>
      <c r="D1486" s="57">
        <v>20883773</v>
      </c>
      <c r="E1486" s="24" t="s">
        <v>7</v>
      </c>
      <c r="F1486" s="25">
        <v>8465.5499999999993</v>
      </c>
      <c r="G1486" s="25">
        <v>8465.5499999999993</v>
      </c>
      <c r="H1486" s="25">
        <v>12667.01</v>
      </c>
      <c r="I1486" s="25">
        <v>0</v>
      </c>
    </row>
    <row r="1487" spans="1:9" ht="31.5" x14ac:dyDescent="0.25">
      <c r="A1487" s="37" t="s">
        <v>130</v>
      </c>
      <c r="B1487" s="37">
        <v>32459822</v>
      </c>
      <c r="C1487" s="56" t="s">
        <v>3033</v>
      </c>
      <c r="D1487" s="57">
        <v>37157500</v>
      </c>
      <c r="E1487" s="24" t="s">
        <v>7</v>
      </c>
      <c r="F1487" s="25">
        <v>0</v>
      </c>
      <c r="G1487" s="25">
        <v>0</v>
      </c>
      <c r="H1487" s="25">
        <v>259.14</v>
      </c>
      <c r="I1487" s="25">
        <v>129.57</v>
      </c>
    </row>
    <row r="1488" spans="1:9" ht="31.5" x14ac:dyDescent="0.25">
      <c r="A1488" s="37" t="s">
        <v>130</v>
      </c>
      <c r="B1488" s="37">
        <v>32459822</v>
      </c>
      <c r="C1488" s="56" t="s">
        <v>3034</v>
      </c>
      <c r="D1488" s="57">
        <v>40489296</v>
      </c>
      <c r="E1488" s="24" t="s">
        <v>7</v>
      </c>
      <c r="F1488" s="25">
        <v>7.57</v>
      </c>
      <c r="G1488" s="25">
        <v>7.57</v>
      </c>
      <c r="H1488" s="25">
        <v>7.57</v>
      </c>
      <c r="I1488" s="25">
        <v>7.57</v>
      </c>
    </row>
    <row r="1489" spans="1:9" ht="31.5" x14ac:dyDescent="0.25">
      <c r="A1489" s="37" t="s">
        <v>130</v>
      </c>
      <c r="B1489" s="37">
        <v>32459822</v>
      </c>
      <c r="C1489" s="56" t="s">
        <v>3035</v>
      </c>
      <c r="D1489" s="57">
        <v>40482919</v>
      </c>
      <c r="E1489" s="24" t="s">
        <v>7</v>
      </c>
      <c r="F1489" s="25">
        <v>4700.8</v>
      </c>
      <c r="G1489" s="25">
        <v>2350.4</v>
      </c>
      <c r="H1489" s="25">
        <v>7033.8</v>
      </c>
      <c r="I1489" s="25">
        <v>3516.9</v>
      </c>
    </row>
    <row r="1490" spans="1:9" ht="31.5" x14ac:dyDescent="0.25">
      <c r="A1490" s="37" t="s">
        <v>130</v>
      </c>
      <c r="B1490" s="37">
        <v>32459822</v>
      </c>
      <c r="C1490" s="56" t="s">
        <v>3036</v>
      </c>
      <c r="D1490" s="57">
        <v>40600908</v>
      </c>
      <c r="E1490" s="24" t="s">
        <v>7</v>
      </c>
      <c r="F1490" s="25">
        <v>3698.78</v>
      </c>
      <c r="G1490" s="25">
        <v>3700</v>
      </c>
      <c r="H1490" s="25">
        <v>5553</v>
      </c>
      <c r="I1490" s="25">
        <v>0</v>
      </c>
    </row>
    <row r="1491" spans="1:9" ht="31.5" x14ac:dyDescent="0.25">
      <c r="A1491" s="37" t="s">
        <v>130</v>
      </c>
      <c r="B1491" s="37">
        <v>32459822</v>
      </c>
      <c r="C1491" s="56" t="s">
        <v>3037</v>
      </c>
      <c r="D1491" s="57">
        <v>42623424</v>
      </c>
      <c r="E1491" s="24" t="s">
        <v>7</v>
      </c>
      <c r="F1491" s="25">
        <v>3840.63</v>
      </c>
      <c r="G1491" s="25">
        <v>0</v>
      </c>
      <c r="H1491" s="25">
        <v>5655.42</v>
      </c>
      <c r="I1491" s="25">
        <v>0</v>
      </c>
    </row>
    <row r="1492" spans="1:9" ht="31.5" x14ac:dyDescent="0.25">
      <c r="A1492" s="37" t="s">
        <v>130</v>
      </c>
      <c r="B1492" s="37">
        <v>32459822</v>
      </c>
      <c r="C1492" s="56" t="s">
        <v>3038</v>
      </c>
      <c r="D1492" s="57">
        <v>40478017</v>
      </c>
      <c r="E1492" s="24" t="s">
        <v>7</v>
      </c>
      <c r="F1492" s="25">
        <v>4898.71</v>
      </c>
      <c r="G1492" s="25">
        <v>4898.71</v>
      </c>
      <c r="H1492" s="25">
        <v>3850.08</v>
      </c>
      <c r="I1492" s="25">
        <v>0</v>
      </c>
    </row>
    <row r="1493" spans="1:9" ht="31.5" x14ac:dyDescent="0.25">
      <c r="A1493" s="37" t="s">
        <v>130</v>
      </c>
      <c r="B1493" s="37">
        <v>32459822</v>
      </c>
      <c r="C1493" s="56" t="s">
        <v>3039</v>
      </c>
      <c r="D1493" s="57">
        <v>22441182</v>
      </c>
      <c r="E1493" s="24" t="s">
        <v>7</v>
      </c>
      <c r="F1493" s="25">
        <v>889.03</v>
      </c>
      <c r="G1493" s="25">
        <v>762.02</v>
      </c>
      <c r="H1493" s="25">
        <v>1140.22</v>
      </c>
      <c r="I1493" s="25">
        <v>0</v>
      </c>
    </row>
    <row r="1494" spans="1:9" ht="31.5" x14ac:dyDescent="0.25">
      <c r="A1494" s="37" t="s">
        <v>130</v>
      </c>
      <c r="B1494" s="37">
        <v>32459822</v>
      </c>
      <c r="C1494" s="56" t="s">
        <v>3040</v>
      </c>
      <c r="D1494" s="58">
        <v>2940285</v>
      </c>
      <c r="E1494" s="24" t="s">
        <v>7</v>
      </c>
      <c r="F1494" s="25">
        <v>569.12</v>
      </c>
      <c r="G1494" s="25">
        <v>570</v>
      </c>
      <c r="H1494" s="25">
        <v>547.66999999999996</v>
      </c>
      <c r="I1494" s="25">
        <v>462.15</v>
      </c>
    </row>
    <row r="1495" spans="1:9" ht="31.5" x14ac:dyDescent="0.25">
      <c r="A1495" s="37" t="s">
        <v>130</v>
      </c>
      <c r="B1495" s="37">
        <v>32459822</v>
      </c>
      <c r="C1495" s="56" t="s">
        <v>3041</v>
      </c>
      <c r="D1495" s="57">
        <v>40849287</v>
      </c>
      <c r="E1495" s="24" t="s">
        <v>7</v>
      </c>
      <c r="F1495" s="25">
        <v>0</v>
      </c>
      <c r="G1495" s="25">
        <v>0</v>
      </c>
      <c r="H1495" s="25">
        <v>167.82</v>
      </c>
      <c r="I1495" s="25">
        <v>0</v>
      </c>
    </row>
    <row r="1496" spans="1:9" ht="31.5" x14ac:dyDescent="0.25">
      <c r="A1496" s="37" t="s">
        <v>130</v>
      </c>
      <c r="B1496" s="37">
        <v>32459822</v>
      </c>
      <c r="C1496" s="56" t="s">
        <v>3042</v>
      </c>
      <c r="D1496" s="57">
        <v>40608315</v>
      </c>
      <c r="E1496" s="24" t="s">
        <v>7</v>
      </c>
      <c r="F1496" s="25">
        <v>6988.33</v>
      </c>
      <c r="G1496" s="25">
        <v>6990</v>
      </c>
      <c r="H1496" s="25">
        <v>793.86</v>
      </c>
      <c r="I1496" s="25">
        <v>0</v>
      </c>
    </row>
    <row r="1497" spans="1:9" ht="31.5" x14ac:dyDescent="0.25">
      <c r="A1497" s="37" t="s">
        <v>130</v>
      </c>
      <c r="B1497" s="37">
        <v>32459822</v>
      </c>
      <c r="C1497" s="56" t="s">
        <v>3043</v>
      </c>
      <c r="D1497" s="57">
        <v>40492162</v>
      </c>
      <c r="E1497" s="24" t="s">
        <v>7</v>
      </c>
      <c r="F1497" s="25">
        <v>22597.39</v>
      </c>
      <c r="G1497" s="25">
        <v>22600</v>
      </c>
      <c r="H1497" s="25">
        <v>30016.87</v>
      </c>
      <c r="I1497" s="25">
        <v>26777.62</v>
      </c>
    </row>
    <row r="1498" spans="1:9" ht="31.5" x14ac:dyDescent="0.25">
      <c r="A1498" s="37" t="s">
        <v>130</v>
      </c>
      <c r="B1498" s="37">
        <v>32459822</v>
      </c>
      <c r="C1498" s="56" t="s">
        <v>3044</v>
      </c>
      <c r="D1498" s="57">
        <v>23041160</v>
      </c>
      <c r="E1498" s="24" t="s">
        <v>7</v>
      </c>
      <c r="F1498" s="25">
        <v>0</v>
      </c>
      <c r="G1498" s="25">
        <v>0</v>
      </c>
      <c r="H1498" s="25">
        <v>1621.11</v>
      </c>
      <c r="I1498" s="25">
        <v>10.74</v>
      </c>
    </row>
    <row r="1499" spans="1:9" ht="31.5" x14ac:dyDescent="0.25">
      <c r="A1499" s="37" t="s">
        <v>130</v>
      </c>
      <c r="B1499" s="37">
        <v>32459822</v>
      </c>
      <c r="C1499" s="56" t="s">
        <v>3045</v>
      </c>
      <c r="D1499" s="57">
        <v>40697798</v>
      </c>
      <c r="E1499" s="24" t="s">
        <v>7</v>
      </c>
      <c r="F1499" s="25">
        <v>5503.22</v>
      </c>
      <c r="G1499" s="25">
        <v>5503.22</v>
      </c>
      <c r="H1499" s="25">
        <v>0</v>
      </c>
      <c r="I1499" s="25">
        <v>0</v>
      </c>
    </row>
    <row r="1500" spans="1:9" ht="31.5" x14ac:dyDescent="0.25">
      <c r="A1500" s="37" t="s">
        <v>130</v>
      </c>
      <c r="B1500" s="37">
        <v>32459822</v>
      </c>
      <c r="C1500" s="56" t="s">
        <v>3046</v>
      </c>
      <c r="D1500" s="57">
        <v>31159983</v>
      </c>
      <c r="E1500" s="24" t="s">
        <v>7</v>
      </c>
      <c r="F1500" s="25">
        <v>647.38</v>
      </c>
      <c r="G1500" s="25">
        <v>388.43</v>
      </c>
      <c r="H1500" s="25">
        <v>647.85</v>
      </c>
      <c r="I1500" s="25">
        <v>0</v>
      </c>
    </row>
    <row r="1501" spans="1:9" ht="31.5" x14ac:dyDescent="0.25">
      <c r="A1501" s="37" t="s">
        <v>130</v>
      </c>
      <c r="B1501" s="37">
        <v>32459822</v>
      </c>
      <c r="C1501" s="56" t="s">
        <v>3047</v>
      </c>
      <c r="D1501" s="57">
        <v>32935560</v>
      </c>
      <c r="E1501" s="24" t="s">
        <v>7</v>
      </c>
      <c r="F1501" s="25">
        <v>759.59</v>
      </c>
      <c r="G1501" s="25">
        <v>759.59</v>
      </c>
      <c r="H1501" s="25">
        <v>950.18</v>
      </c>
      <c r="I1501" s="25">
        <v>0</v>
      </c>
    </row>
    <row r="1502" spans="1:9" ht="31.5" x14ac:dyDescent="0.25">
      <c r="A1502" s="37" t="s">
        <v>130</v>
      </c>
      <c r="B1502" s="37">
        <v>32459822</v>
      </c>
      <c r="C1502" s="56" t="s">
        <v>3048</v>
      </c>
      <c r="D1502" s="57">
        <v>31671250</v>
      </c>
      <c r="E1502" s="24" t="s">
        <v>7</v>
      </c>
      <c r="F1502" s="25">
        <v>0</v>
      </c>
      <c r="G1502" s="25">
        <v>0</v>
      </c>
      <c r="H1502" s="25">
        <v>644.84</v>
      </c>
      <c r="I1502" s="25">
        <v>322.52</v>
      </c>
    </row>
    <row r="1503" spans="1:9" ht="31.5" x14ac:dyDescent="0.25">
      <c r="A1503" s="37" t="s">
        <v>130</v>
      </c>
      <c r="B1503" s="37">
        <v>32459822</v>
      </c>
      <c r="C1503" s="56" t="s">
        <v>3049</v>
      </c>
      <c r="D1503" s="57">
        <v>40506541</v>
      </c>
      <c r="E1503" s="24" t="s">
        <v>7</v>
      </c>
      <c r="F1503" s="25">
        <v>4787.38</v>
      </c>
      <c r="G1503" s="25">
        <v>4787.38</v>
      </c>
      <c r="H1503" s="25">
        <v>7163.37</v>
      </c>
      <c r="I1503" s="25">
        <v>0</v>
      </c>
    </row>
    <row r="1504" spans="1:9" ht="31.5" x14ac:dyDescent="0.25">
      <c r="A1504" s="37" t="s">
        <v>130</v>
      </c>
      <c r="B1504" s="37">
        <v>32459822</v>
      </c>
      <c r="C1504" s="56" t="s">
        <v>3050</v>
      </c>
      <c r="D1504" s="57">
        <v>40393871</v>
      </c>
      <c r="E1504" s="24" t="s">
        <v>7</v>
      </c>
      <c r="F1504" s="25">
        <v>3001.91</v>
      </c>
      <c r="G1504" s="25">
        <v>3001.91</v>
      </c>
      <c r="H1504" s="25">
        <v>4491.76</v>
      </c>
      <c r="I1504" s="25">
        <v>0</v>
      </c>
    </row>
    <row r="1505" spans="1:9" ht="31.5" x14ac:dyDescent="0.25">
      <c r="A1505" s="37" t="s">
        <v>130</v>
      </c>
      <c r="B1505" s="37">
        <v>32459822</v>
      </c>
      <c r="C1505" s="56" t="s">
        <v>3051</v>
      </c>
      <c r="D1505" s="57">
        <v>40652652</v>
      </c>
      <c r="E1505" s="24" t="s">
        <v>7</v>
      </c>
      <c r="F1505" s="25">
        <v>9434.57</v>
      </c>
      <c r="G1505" s="25">
        <v>9434.57</v>
      </c>
      <c r="H1505" s="25">
        <v>0</v>
      </c>
      <c r="I1505" s="25">
        <v>0</v>
      </c>
    </row>
    <row r="1506" spans="1:9" ht="31.5" x14ac:dyDescent="0.25">
      <c r="A1506" s="37" t="s">
        <v>130</v>
      </c>
      <c r="B1506" s="37">
        <v>32459822</v>
      </c>
      <c r="C1506" s="56" t="s">
        <v>3052</v>
      </c>
      <c r="D1506" s="57">
        <v>23624594</v>
      </c>
      <c r="E1506" s="24" t="s">
        <v>7</v>
      </c>
      <c r="F1506" s="25">
        <v>34724.120000000003</v>
      </c>
      <c r="G1506" s="25">
        <v>34720</v>
      </c>
      <c r="H1506" s="25">
        <v>40993.5</v>
      </c>
      <c r="I1506" s="25">
        <v>0.02</v>
      </c>
    </row>
    <row r="1507" spans="1:9" ht="31.5" x14ac:dyDescent="0.25">
      <c r="A1507" s="37" t="s">
        <v>130</v>
      </c>
      <c r="B1507" s="37">
        <v>32459822</v>
      </c>
      <c r="C1507" s="56" t="s">
        <v>3053</v>
      </c>
      <c r="D1507" s="57">
        <v>35786566</v>
      </c>
      <c r="E1507" s="24" t="s">
        <v>7</v>
      </c>
      <c r="F1507" s="25">
        <v>877.47</v>
      </c>
      <c r="G1507" s="25">
        <v>96.4</v>
      </c>
      <c r="H1507" s="25">
        <v>622.83000000000004</v>
      </c>
      <c r="I1507" s="25">
        <v>298.89999999999998</v>
      </c>
    </row>
    <row r="1508" spans="1:9" ht="31.5" x14ac:dyDescent="0.25">
      <c r="A1508" s="37" t="s">
        <v>130</v>
      </c>
      <c r="B1508" s="37">
        <v>32459822</v>
      </c>
      <c r="C1508" s="56" t="s">
        <v>3054</v>
      </c>
      <c r="D1508" s="57">
        <v>37518274</v>
      </c>
      <c r="E1508" s="24" t="s">
        <v>7</v>
      </c>
      <c r="F1508" s="25">
        <v>587.82000000000005</v>
      </c>
      <c r="G1508" s="25">
        <v>587.82000000000005</v>
      </c>
      <c r="H1508" s="25">
        <v>588.25</v>
      </c>
      <c r="I1508" s="25">
        <v>0</v>
      </c>
    </row>
    <row r="1509" spans="1:9" ht="31.5" x14ac:dyDescent="0.25">
      <c r="A1509" s="37" t="s">
        <v>130</v>
      </c>
      <c r="B1509" s="37">
        <v>32459822</v>
      </c>
      <c r="C1509" s="56" t="s">
        <v>3055</v>
      </c>
      <c r="D1509" s="57">
        <v>40626968</v>
      </c>
      <c r="E1509" s="24" t="s">
        <v>7</v>
      </c>
      <c r="F1509" s="25">
        <v>449.93</v>
      </c>
      <c r="G1509" s="25">
        <v>191.82</v>
      </c>
      <c r="H1509" s="25">
        <v>0</v>
      </c>
      <c r="I1509" s="25">
        <v>0</v>
      </c>
    </row>
    <row r="1510" spans="1:9" ht="31.5" x14ac:dyDescent="0.25">
      <c r="A1510" s="37" t="s">
        <v>130</v>
      </c>
      <c r="B1510" s="37">
        <v>32459822</v>
      </c>
      <c r="C1510" s="56" t="s">
        <v>3056</v>
      </c>
      <c r="D1510" s="57">
        <v>41592427</v>
      </c>
      <c r="E1510" s="24" t="s">
        <v>7</v>
      </c>
      <c r="F1510" s="25">
        <v>1853.81</v>
      </c>
      <c r="G1510" s="25">
        <v>1853.81</v>
      </c>
      <c r="H1510" s="25">
        <v>1853.81</v>
      </c>
      <c r="I1510" s="25">
        <v>1853.81</v>
      </c>
    </row>
    <row r="1511" spans="1:9" ht="31.5" x14ac:dyDescent="0.25">
      <c r="A1511" s="37" t="s">
        <v>130</v>
      </c>
      <c r="B1511" s="37">
        <v>32459822</v>
      </c>
      <c r="C1511" s="56" t="s">
        <v>3057</v>
      </c>
      <c r="D1511" s="57">
        <v>32188910</v>
      </c>
      <c r="E1511" s="24" t="s">
        <v>7</v>
      </c>
      <c r="F1511" s="25">
        <v>127.55</v>
      </c>
      <c r="G1511" s="25">
        <v>127.55</v>
      </c>
      <c r="H1511" s="25">
        <v>0</v>
      </c>
      <c r="I1511" s="25">
        <v>0</v>
      </c>
    </row>
    <row r="1512" spans="1:9" ht="31.5" x14ac:dyDescent="0.25">
      <c r="A1512" s="37" t="s">
        <v>130</v>
      </c>
      <c r="B1512" s="37">
        <v>32459822</v>
      </c>
      <c r="C1512" s="56" t="s">
        <v>3058</v>
      </c>
      <c r="D1512" s="57">
        <v>37031610</v>
      </c>
      <c r="E1512" s="24" t="s">
        <v>7</v>
      </c>
      <c r="F1512" s="25">
        <v>31.05</v>
      </c>
      <c r="G1512" s="25">
        <v>30</v>
      </c>
      <c r="H1512" s="25">
        <v>0.01</v>
      </c>
      <c r="I1512" s="25">
        <v>0</v>
      </c>
    </row>
    <row r="1513" spans="1:9" ht="31.5" x14ac:dyDescent="0.25">
      <c r="A1513" s="37" t="s">
        <v>130</v>
      </c>
      <c r="B1513" s="37">
        <v>32459822</v>
      </c>
      <c r="C1513" s="56" t="s">
        <v>3059</v>
      </c>
      <c r="D1513" s="57">
        <v>20877805</v>
      </c>
      <c r="E1513" s="24" t="s">
        <v>7</v>
      </c>
      <c r="F1513" s="25">
        <v>442.55</v>
      </c>
      <c r="G1513" s="25">
        <v>442.55</v>
      </c>
      <c r="H1513" s="25">
        <v>0</v>
      </c>
      <c r="I1513" s="25">
        <v>0</v>
      </c>
    </row>
    <row r="1514" spans="1:9" ht="31.5" x14ac:dyDescent="0.25">
      <c r="A1514" s="37" t="s">
        <v>130</v>
      </c>
      <c r="B1514" s="37">
        <v>32459822</v>
      </c>
      <c r="C1514" s="56" t="s">
        <v>3060</v>
      </c>
      <c r="D1514" s="57">
        <v>35066856</v>
      </c>
      <c r="E1514" s="24" t="s">
        <v>7</v>
      </c>
      <c r="F1514" s="25">
        <v>112.21</v>
      </c>
      <c r="G1514" s="25">
        <v>112.21</v>
      </c>
      <c r="H1514" s="25">
        <v>0.08</v>
      </c>
      <c r="I1514" s="25">
        <v>0</v>
      </c>
    </row>
    <row r="1515" spans="1:9" ht="31.5" x14ac:dyDescent="0.25">
      <c r="A1515" s="37" t="s">
        <v>130</v>
      </c>
      <c r="B1515" s="37">
        <v>32459822</v>
      </c>
      <c r="C1515" s="56" t="s">
        <v>3061</v>
      </c>
      <c r="D1515" s="57">
        <v>36283290</v>
      </c>
      <c r="E1515" s="24" t="s">
        <v>7</v>
      </c>
      <c r="F1515" s="25">
        <v>0</v>
      </c>
      <c r="G1515" s="25">
        <v>0</v>
      </c>
      <c r="H1515" s="25">
        <v>7.0000000000000007E-2</v>
      </c>
      <c r="I1515" s="25">
        <v>0</v>
      </c>
    </row>
    <row r="1516" spans="1:9" ht="31.5" x14ac:dyDescent="0.25">
      <c r="A1516" s="37" t="s">
        <v>130</v>
      </c>
      <c r="B1516" s="37">
        <v>32459822</v>
      </c>
      <c r="C1516" s="56" t="s">
        <v>3062</v>
      </c>
      <c r="D1516" s="58">
        <v>1566423</v>
      </c>
      <c r="E1516" s="24" t="s">
        <v>7</v>
      </c>
      <c r="F1516" s="25">
        <v>356.44</v>
      </c>
      <c r="G1516" s="25">
        <v>360</v>
      </c>
      <c r="H1516" s="25">
        <v>0</v>
      </c>
      <c r="I1516" s="25">
        <v>0</v>
      </c>
    </row>
    <row r="1517" spans="1:9" ht="31.5" x14ac:dyDescent="0.25">
      <c r="A1517" s="37" t="s">
        <v>130</v>
      </c>
      <c r="B1517" s="37">
        <v>32459822</v>
      </c>
      <c r="C1517" s="56" t="s">
        <v>3063</v>
      </c>
      <c r="D1517" s="57">
        <v>20880581</v>
      </c>
      <c r="E1517" s="24" t="s">
        <v>7</v>
      </c>
      <c r="F1517" s="25">
        <v>126.12</v>
      </c>
      <c r="G1517" s="25">
        <v>126.12</v>
      </c>
      <c r="H1517" s="25">
        <v>0</v>
      </c>
      <c r="I1517" s="25">
        <v>0</v>
      </c>
    </row>
    <row r="1518" spans="1:9" ht="31.5" x14ac:dyDescent="0.25">
      <c r="A1518" s="37" t="s">
        <v>130</v>
      </c>
      <c r="B1518" s="37">
        <v>32459822</v>
      </c>
      <c r="C1518" s="56" t="s">
        <v>3064</v>
      </c>
      <c r="D1518" s="57">
        <v>40658628</v>
      </c>
      <c r="E1518" s="24" t="s">
        <v>7</v>
      </c>
      <c r="F1518" s="25">
        <v>13473.11</v>
      </c>
      <c r="G1518" s="25">
        <v>13473.11</v>
      </c>
      <c r="H1518" s="25">
        <v>0</v>
      </c>
      <c r="I1518" s="25">
        <v>0</v>
      </c>
    </row>
    <row r="1519" spans="1:9" ht="31.5" x14ac:dyDescent="0.25">
      <c r="A1519" s="37" t="s">
        <v>130</v>
      </c>
      <c r="B1519" s="37">
        <v>32459822</v>
      </c>
      <c r="C1519" s="56" t="s">
        <v>3065</v>
      </c>
      <c r="D1519" s="57">
        <v>40164297</v>
      </c>
      <c r="E1519" s="24" t="s">
        <v>7</v>
      </c>
      <c r="F1519" s="25">
        <v>23.69</v>
      </c>
      <c r="G1519" s="25">
        <v>24.98</v>
      </c>
      <c r="H1519" s="25">
        <v>20.73</v>
      </c>
      <c r="I1519" s="25">
        <v>0</v>
      </c>
    </row>
    <row r="1520" spans="1:9" ht="31.5" x14ac:dyDescent="0.25">
      <c r="A1520" s="37" t="s">
        <v>130</v>
      </c>
      <c r="B1520" s="37">
        <v>32459822</v>
      </c>
      <c r="C1520" s="56" t="s">
        <v>3066</v>
      </c>
      <c r="D1520" s="57">
        <v>37533554</v>
      </c>
      <c r="E1520" s="24" t="s">
        <v>7</v>
      </c>
      <c r="F1520" s="25">
        <v>281.41000000000003</v>
      </c>
      <c r="G1520" s="25">
        <v>281.41000000000003</v>
      </c>
      <c r="H1520" s="25">
        <v>0</v>
      </c>
      <c r="I1520" s="25">
        <v>0</v>
      </c>
    </row>
    <row r="1521" spans="1:9" ht="31.5" x14ac:dyDescent="0.25">
      <c r="A1521" s="37" t="s">
        <v>130</v>
      </c>
      <c r="B1521" s="37">
        <v>32459822</v>
      </c>
      <c r="C1521" s="56" t="s">
        <v>3067</v>
      </c>
      <c r="D1521" s="57">
        <v>23403367</v>
      </c>
      <c r="E1521" s="24" t="s">
        <v>7</v>
      </c>
      <c r="F1521" s="25">
        <v>167.18</v>
      </c>
      <c r="G1521" s="25">
        <v>167.18</v>
      </c>
      <c r="H1521" s="25">
        <v>0</v>
      </c>
      <c r="I1521" s="25">
        <v>0</v>
      </c>
    </row>
    <row r="1522" spans="1:9" ht="31.5" x14ac:dyDescent="0.25">
      <c r="A1522" s="37" t="s">
        <v>130</v>
      </c>
      <c r="B1522" s="37">
        <v>32459822</v>
      </c>
      <c r="C1522" s="56" t="s">
        <v>3068</v>
      </c>
      <c r="D1522" s="57">
        <v>30631919</v>
      </c>
      <c r="E1522" s="24" t="s">
        <v>7</v>
      </c>
      <c r="F1522" s="25">
        <v>212.58</v>
      </c>
      <c r="G1522" s="25">
        <v>210</v>
      </c>
      <c r="H1522" s="25">
        <v>425.56</v>
      </c>
      <c r="I1522" s="25">
        <v>319.19</v>
      </c>
    </row>
    <row r="1523" spans="1:9" ht="31.5" x14ac:dyDescent="0.25">
      <c r="A1523" s="37" t="s">
        <v>130</v>
      </c>
      <c r="B1523" s="37">
        <v>32459822</v>
      </c>
      <c r="C1523" s="56" t="s">
        <v>3069</v>
      </c>
      <c r="D1523" s="57">
        <v>36236454</v>
      </c>
      <c r="E1523" s="24" t="s">
        <v>7</v>
      </c>
      <c r="F1523" s="25">
        <v>0</v>
      </c>
      <c r="G1523" s="25">
        <v>0</v>
      </c>
      <c r="H1523" s="25">
        <v>5.87</v>
      </c>
      <c r="I1523" s="25">
        <v>0</v>
      </c>
    </row>
    <row r="1524" spans="1:9" ht="31.5" x14ac:dyDescent="0.25">
      <c r="A1524" s="37" t="s">
        <v>130</v>
      </c>
      <c r="B1524" s="37">
        <v>32459822</v>
      </c>
      <c r="C1524" s="56" t="s">
        <v>3070</v>
      </c>
      <c r="D1524" s="57">
        <v>23063575</v>
      </c>
      <c r="E1524" s="24" t="s">
        <v>7</v>
      </c>
      <c r="F1524" s="25">
        <v>1709.08</v>
      </c>
      <c r="G1524" s="25">
        <v>1709.08</v>
      </c>
      <c r="H1524" s="25">
        <v>1710.32</v>
      </c>
      <c r="I1524" s="25">
        <v>0</v>
      </c>
    </row>
    <row r="1525" spans="1:9" ht="31.5" x14ac:dyDescent="0.25">
      <c r="A1525" s="37" t="s">
        <v>130</v>
      </c>
      <c r="B1525" s="37">
        <v>32459822</v>
      </c>
      <c r="C1525" s="56" t="s">
        <v>3071</v>
      </c>
      <c r="D1525" s="57">
        <v>13860253</v>
      </c>
      <c r="E1525" s="24" t="s">
        <v>7</v>
      </c>
      <c r="F1525" s="25">
        <v>1124.8399999999999</v>
      </c>
      <c r="G1525" s="25">
        <v>1124.5999999999999</v>
      </c>
      <c r="H1525" s="25">
        <v>1579.1</v>
      </c>
      <c r="I1525" s="25">
        <v>1128.69</v>
      </c>
    </row>
    <row r="1526" spans="1:9" ht="31.5" x14ac:dyDescent="0.25">
      <c r="A1526" s="37" t="s">
        <v>130</v>
      </c>
      <c r="B1526" s="37">
        <v>32459822</v>
      </c>
      <c r="C1526" s="56" t="s">
        <v>3072</v>
      </c>
      <c r="D1526" s="57">
        <v>31042936</v>
      </c>
      <c r="E1526" s="24" t="s">
        <v>7</v>
      </c>
      <c r="F1526" s="25">
        <v>0.25</v>
      </c>
      <c r="G1526" s="25">
        <v>0.25</v>
      </c>
      <c r="H1526" s="25">
        <v>0.25</v>
      </c>
      <c r="I1526" s="25">
        <v>0.25</v>
      </c>
    </row>
    <row r="1527" spans="1:9" ht="31.5" x14ac:dyDescent="0.25">
      <c r="A1527" s="37" t="s">
        <v>130</v>
      </c>
      <c r="B1527" s="37">
        <v>32459822</v>
      </c>
      <c r="C1527" s="56" t="s">
        <v>3073</v>
      </c>
      <c r="D1527" s="57">
        <v>22436944</v>
      </c>
      <c r="E1527" s="24" t="s">
        <v>7</v>
      </c>
      <c r="F1527" s="25">
        <v>116.55</v>
      </c>
      <c r="G1527" s="25">
        <v>116.55</v>
      </c>
      <c r="H1527" s="25">
        <v>760.62</v>
      </c>
      <c r="I1527" s="25">
        <v>115.11</v>
      </c>
    </row>
    <row r="1528" spans="1:9" ht="31.5" x14ac:dyDescent="0.25">
      <c r="A1528" s="37" t="s">
        <v>130</v>
      </c>
      <c r="B1528" s="37">
        <v>32459822</v>
      </c>
      <c r="C1528" s="56" t="s">
        <v>3074</v>
      </c>
      <c r="D1528" s="57">
        <v>36099531</v>
      </c>
      <c r="E1528" s="24" t="s">
        <v>7</v>
      </c>
      <c r="F1528" s="25">
        <v>1335.72</v>
      </c>
      <c r="G1528" s="25">
        <v>1340</v>
      </c>
      <c r="H1528" s="25">
        <v>1796.63</v>
      </c>
      <c r="I1528" s="25">
        <v>277.33999999999997</v>
      </c>
    </row>
    <row r="1529" spans="1:9" ht="31.5" x14ac:dyDescent="0.25">
      <c r="A1529" s="37" t="s">
        <v>130</v>
      </c>
      <c r="B1529" s="37">
        <v>32459822</v>
      </c>
      <c r="C1529" s="56" t="s">
        <v>3075</v>
      </c>
      <c r="D1529" s="57">
        <v>33730836</v>
      </c>
      <c r="E1529" s="24" t="s">
        <v>7</v>
      </c>
      <c r="F1529" s="25">
        <v>3828.78</v>
      </c>
      <c r="G1529" s="25">
        <v>3830</v>
      </c>
      <c r="H1529" s="25">
        <v>3553.92</v>
      </c>
      <c r="I1529" s="25">
        <v>0</v>
      </c>
    </row>
    <row r="1530" spans="1:9" ht="31.5" x14ac:dyDescent="0.25">
      <c r="A1530" s="37" t="s">
        <v>130</v>
      </c>
      <c r="B1530" s="37">
        <v>32459822</v>
      </c>
      <c r="C1530" s="56" t="s">
        <v>3076</v>
      </c>
      <c r="D1530" s="57">
        <v>41127193</v>
      </c>
      <c r="E1530" s="24" t="s">
        <v>7</v>
      </c>
      <c r="F1530" s="25">
        <v>1654.58</v>
      </c>
      <c r="G1530" s="25">
        <v>1650</v>
      </c>
      <c r="H1530" s="25">
        <v>1655.78</v>
      </c>
      <c r="I1530" s="25">
        <v>827.89</v>
      </c>
    </row>
    <row r="1531" spans="1:9" ht="31.5" x14ac:dyDescent="0.25">
      <c r="A1531" s="37" t="s">
        <v>130</v>
      </c>
      <c r="B1531" s="37">
        <v>32459822</v>
      </c>
      <c r="C1531" s="56" t="s">
        <v>3077</v>
      </c>
      <c r="D1531" s="57">
        <v>31706433</v>
      </c>
      <c r="E1531" s="24" t="s">
        <v>7</v>
      </c>
      <c r="F1531" s="25">
        <v>372.15</v>
      </c>
      <c r="G1531" s="25">
        <v>248.1</v>
      </c>
      <c r="H1531" s="25">
        <v>248.49</v>
      </c>
      <c r="I1531" s="25">
        <v>124.35</v>
      </c>
    </row>
    <row r="1532" spans="1:9" ht="31.5" x14ac:dyDescent="0.25">
      <c r="A1532" s="37" t="s">
        <v>130</v>
      </c>
      <c r="B1532" s="37">
        <v>32459822</v>
      </c>
      <c r="C1532" s="56" t="s">
        <v>3078</v>
      </c>
      <c r="D1532" s="57">
        <v>13856300</v>
      </c>
      <c r="E1532" s="24" t="s">
        <v>7</v>
      </c>
      <c r="F1532" s="25">
        <v>0</v>
      </c>
      <c r="G1532" s="25">
        <v>0</v>
      </c>
      <c r="H1532" s="25">
        <v>1140.21</v>
      </c>
      <c r="I1532" s="25">
        <v>760.14</v>
      </c>
    </row>
    <row r="1533" spans="1:9" ht="31.5" x14ac:dyDescent="0.25">
      <c r="A1533" s="37" t="s">
        <v>130</v>
      </c>
      <c r="B1533" s="37">
        <v>32459822</v>
      </c>
      <c r="C1533" s="56" t="s">
        <v>3079</v>
      </c>
      <c r="D1533" s="57">
        <v>38622739</v>
      </c>
      <c r="E1533" s="24" t="s">
        <v>7</v>
      </c>
      <c r="F1533" s="53">
        <v>133.12</v>
      </c>
      <c r="G1533" s="38">
        <v>0</v>
      </c>
      <c r="H1533" s="25">
        <v>0</v>
      </c>
      <c r="I1533" s="25">
        <v>0</v>
      </c>
    </row>
    <row r="1534" spans="1:9" ht="31.5" x14ac:dyDescent="0.25">
      <c r="A1534" s="37" t="s">
        <v>130</v>
      </c>
      <c r="B1534" s="37">
        <v>32459822</v>
      </c>
      <c r="C1534" s="56" t="s">
        <v>3080</v>
      </c>
      <c r="D1534" s="57">
        <v>33853719</v>
      </c>
      <c r="E1534" s="24" t="s">
        <v>7</v>
      </c>
      <c r="F1534" s="25">
        <v>1361.14</v>
      </c>
      <c r="G1534" s="25">
        <v>0</v>
      </c>
      <c r="H1534" s="25">
        <v>1017.95</v>
      </c>
      <c r="I1534" s="25">
        <v>0</v>
      </c>
    </row>
    <row r="1535" spans="1:9" ht="31.5" x14ac:dyDescent="0.25">
      <c r="A1535" s="37" t="s">
        <v>130</v>
      </c>
      <c r="B1535" s="37">
        <v>32459822</v>
      </c>
      <c r="C1535" s="56" t="s">
        <v>3081</v>
      </c>
      <c r="D1535" s="57">
        <v>40673871</v>
      </c>
      <c r="E1535" s="24" t="s">
        <v>7</v>
      </c>
      <c r="F1535" s="25">
        <v>976.11</v>
      </c>
      <c r="G1535" s="25">
        <v>561.78</v>
      </c>
      <c r="H1535" s="25">
        <v>976.11</v>
      </c>
      <c r="I1535" s="25">
        <v>976.11</v>
      </c>
    </row>
    <row r="1536" spans="1:9" ht="31.5" x14ac:dyDescent="0.25">
      <c r="A1536" s="37" t="s">
        <v>130</v>
      </c>
      <c r="B1536" s="37">
        <v>32459822</v>
      </c>
      <c r="C1536" s="56" t="s">
        <v>3082</v>
      </c>
      <c r="D1536" s="57">
        <v>32819986</v>
      </c>
      <c r="E1536" s="24" t="s">
        <v>7</v>
      </c>
      <c r="F1536" s="25">
        <v>258.95999999999998</v>
      </c>
      <c r="G1536" s="25">
        <v>258.95999999999998</v>
      </c>
      <c r="H1536" s="25">
        <v>82.31</v>
      </c>
      <c r="I1536" s="25">
        <v>0</v>
      </c>
    </row>
    <row r="1537" spans="1:9" ht="31.5" x14ac:dyDescent="0.25">
      <c r="A1537" s="37" t="s">
        <v>130</v>
      </c>
      <c r="B1537" s="37">
        <v>32459822</v>
      </c>
      <c r="C1537" s="56" t="s">
        <v>3083</v>
      </c>
      <c r="D1537" s="57">
        <v>23629232</v>
      </c>
      <c r="E1537" s="24" t="s">
        <v>7</v>
      </c>
      <c r="F1537" s="25">
        <v>189.9</v>
      </c>
      <c r="G1537" s="25">
        <v>189.9</v>
      </c>
      <c r="H1537" s="25">
        <v>190.04</v>
      </c>
      <c r="I1537" s="25">
        <v>0</v>
      </c>
    </row>
    <row r="1538" spans="1:9" ht="31.5" x14ac:dyDescent="0.25">
      <c r="A1538" s="37" t="s">
        <v>130</v>
      </c>
      <c r="B1538" s="37">
        <v>32459822</v>
      </c>
      <c r="C1538" s="56" t="s">
        <v>3084</v>
      </c>
      <c r="D1538" s="57">
        <v>41341117</v>
      </c>
      <c r="E1538" s="24" t="s">
        <v>7</v>
      </c>
      <c r="F1538" s="25">
        <v>0</v>
      </c>
      <c r="G1538" s="25">
        <v>0</v>
      </c>
      <c r="H1538" s="25">
        <v>335.65</v>
      </c>
      <c r="I1538" s="25">
        <v>0</v>
      </c>
    </row>
    <row r="1539" spans="1:9" ht="31.5" x14ac:dyDescent="0.25">
      <c r="A1539" s="37" t="s">
        <v>130</v>
      </c>
      <c r="B1539" s="37">
        <v>32459822</v>
      </c>
      <c r="C1539" s="56" t="s">
        <v>3085</v>
      </c>
      <c r="D1539" s="57">
        <v>22441207</v>
      </c>
      <c r="E1539" s="24" t="s">
        <v>7</v>
      </c>
      <c r="F1539" s="25">
        <v>8164.5599999999995</v>
      </c>
      <c r="G1539" s="25">
        <v>4082.2799999999997</v>
      </c>
      <c r="H1539" s="25">
        <v>31247.08</v>
      </c>
      <c r="I1539" s="25">
        <v>29210.98</v>
      </c>
    </row>
    <row r="1540" spans="1:9" ht="31.5" x14ac:dyDescent="0.25">
      <c r="A1540" s="37" t="s">
        <v>130</v>
      </c>
      <c r="B1540" s="37">
        <v>32459822</v>
      </c>
      <c r="C1540" s="56" t="s">
        <v>3086</v>
      </c>
      <c r="D1540" s="57">
        <v>20875278</v>
      </c>
      <c r="E1540" s="24" t="s">
        <v>7</v>
      </c>
      <c r="F1540" s="25">
        <v>5031.37</v>
      </c>
      <c r="G1540" s="25">
        <v>5030</v>
      </c>
      <c r="H1540" s="25">
        <v>4712.51</v>
      </c>
      <c r="I1540" s="25">
        <v>0</v>
      </c>
    </row>
    <row r="1541" spans="1:9" ht="31.5" x14ac:dyDescent="0.25">
      <c r="A1541" s="37" t="s">
        <v>130</v>
      </c>
      <c r="B1541" s="37">
        <v>32459822</v>
      </c>
      <c r="C1541" s="56" t="s">
        <v>3087</v>
      </c>
      <c r="D1541" s="57">
        <v>21633086</v>
      </c>
      <c r="E1541" s="24" t="s">
        <v>7</v>
      </c>
      <c r="F1541" s="25">
        <v>517.9</v>
      </c>
      <c r="G1541" s="25">
        <v>520</v>
      </c>
      <c r="H1541" s="25">
        <v>570.11</v>
      </c>
      <c r="I1541" s="25">
        <v>0</v>
      </c>
    </row>
    <row r="1542" spans="1:9" ht="31.5" x14ac:dyDescent="0.25">
      <c r="A1542" s="37" t="s">
        <v>130</v>
      </c>
      <c r="B1542" s="37">
        <v>32459822</v>
      </c>
      <c r="C1542" s="56" t="s">
        <v>3088</v>
      </c>
      <c r="D1542" s="57">
        <v>34507694</v>
      </c>
      <c r="E1542" s="24" t="s">
        <v>7</v>
      </c>
      <c r="F1542" s="25">
        <v>0</v>
      </c>
      <c r="G1542" s="25">
        <v>0</v>
      </c>
      <c r="H1542" s="25">
        <v>1311.37</v>
      </c>
      <c r="I1542" s="25">
        <v>0</v>
      </c>
    </row>
    <row r="1543" spans="1:9" ht="31.5" x14ac:dyDescent="0.25">
      <c r="A1543" s="37" t="s">
        <v>130</v>
      </c>
      <c r="B1543" s="37">
        <v>32459822</v>
      </c>
      <c r="C1543" s="56" t="s">
        <v>3089</v>
      </c>
      <c r="D1543" s="57">
        <v>42443295</v>
      </c>
      <c r="E1543" s="24" t="s">
        <v>7</v>
      </c>
      <c r="F1543" s="25">
        <v>332.94</v>
      </c>
      <c r="G1543" s="25">
        <v>166.47</v>
      </c>
      <c r="H1543" s="25">
        <v>0.1</v>
      </c>
      <c r="I1543" s="25">
        <v>0</v>
      </c>
    </row>
    <row r="1544" spans="1:9" ht="31.5" x14ac:dyDescent="0.25">
      <c r="A1544" s="37" t="s">
        <v>130</v>
      </c>
      <c r="B1544" s="37">
        <v>32459822</v>
      </c>
      <c r="C1544" s="56" t="s">
        <v>3090</v>
      </c>
      <c r="D1544" s="57">
        <v>35341093</v>
      </c>
      <c r="E1544" s="24" t="s">
        <v>7</v>
      </c>
      <c r="F1544" s="25">
        <v>92.11</v>
      </c>
      <c r="G1544" s="25">
        <v>92.11</v>
      </c>
      <c r="H1544" s="25">
        <v>92.18</v>
      </c>
      <c r="I1544" s="25">
        <v>0</v>
      </c>
    </row>
    <row r="1545" spans="1:9" ht="31.5" x14ac:dyDescent="0.25">
      <c r="A1545" s="37" t="s">
        <v>130</v>
      </c>
      <c r="B1545" s="37">
        <v>32459822</v>
      </c>
      <c r="C1545" s="56" t="s">
        <v>3091</v>
      </c>
      <c r="D1545" s="57">
        <v>32092726</v>
      </c>
      <c r="E1545" s="24" t="s">
        <v>7</v>
      </c>
      <c r="F1545" s="25">
        <v>98.65</v>
      </c>
      <c r="G1545" s="25">
        <v>0</v>
      </c>
      <c r="H1545" s="25">
        <v>0</v>
      </c>
      <c r="I1545" s="25">
        <v>0</v>
      </c>
    </row>
    <row r="1546" spans="1:9" ht="31.5" x14ac:dyDescent="0.25">
      <c r="A1546" s="37" t="s">
        <v>130</v>
      </c>
      <c r="B1546" s="37">
        <v>32459822</v>
      </c>
      <c r="C1546" s="56" t="s">
        <v>3092</v>
      </c>
      <c r="D1546" s="57">
        <v>37048907</v>
      </c>
      <c r="E1546" s="24" t="s">
        <v>7</v>
      </c>
      <c r="F1546" s="25">
        <v>1059.24</v>
      </c>
      <c r="G1546" s="25">
        <v>327.02</v>
      </c>
      <c r="H1546" s="25">
        <v>0</v>
      </c>
      <c r="I1546" s="25">
        <v>0</v>
      </c>
    </row>
    <row r="1547" spans="1:9" ht="31.5" x14ac:dyDescent="0.25">
      <c r="A1547" s="37" t="s">
        <v>130</v>
      </c>
      <c r="B1547" s="37">
        <v>32459822</v>
      </c>
      <c r="C1547" s="56" t="s">
        <v>3093</v>
      </c>
      <c r="D1547" s="57">
        <v>24055611</v>
      </c>
      <c r="E1547" s="24" t="s">
        <v>7</v>
      </c>
      <c r="F1547" s="25">
        <v>130.22999999999999</v>
      </c>
      <c r="G1547" s="25">
        <v>0</v>
      </c>
      <c r="H1547" s="25">
        <v>43.41</v>
      </c>
      <c r="I1547" s="25">
        <v>0</v>
      </c>
    </row>
    <row r="1548" spans="1:9" ht="31.5" x14ac:dyDescent="0.25">
      <c r="A1548" s="37" t="s">
        <v>130</v>
      </c>
      <c r="B1548" s="37">
        <v>32459822</v>
      </c>
      <c r="C1548" s="56" t="s">
        <v>3094</v>
      </c>
      <c r="D1548" s="57">
        <v>35563660</v>
      </c>
      <c r="E1548" s="24" t="s">
        <v>7</v>
      </c>
      <c r="F1548" s="25">
        <v>3937.34</v>
      </c>
      <c r="G1548" s="25">
        <v>3940</v>
      </c>
      <c r="H1548" s="25">
        <v>2470.4699999999998</v>
      </c>
      <c r="I1548" s="25">
        <v>0</v>
      </c>
    </row>
    <row r="1549" spans="1:9" ht="31.5" x14ac:dyDescent="0.25">
      <c r="A1549" s="37" t="s">
        <v>130</v>
      </c>
      <c r="B1549" s="37">
        <v>32459822</v>
      </c>
      <c r="C1549" s="56" t="s">
        <v>3095</v>
      </c>
      <c r="D1549" s="57">
        <v>20496061</v>
      </c>
      <c r="E1549" s="24" t="s">
        <v>7</v>
      </c>
      <c r="F1549" s="25">
        <v>24.79</v>
      </c>
      <c r="G1549" s="25">
        <v>24.79</v>
      </c>
      <c r="H1549" s="25">
        <v>0</v>
      </c>
      <c r="I1549" s="25">
        <v>0</v>
      </c>
    </row>
    <row r="1550" spans="1:9" ht="31.5" x14ac:dyDescent="0.25">
      <c r="A1550" s="37" t="s">
        <v>130</v>
      </c>
      <c r="B1550" s="37">
        <v>32459822</v>
      </c>
      <c r="C1550" s="56" t="s">
        <v>3096</v>
      </c>
      <c r="D1550" s="57">
        <v>39583570</v>
      </c>
      <c r="E1550" s="24" t="s">
        <v>7</v>
      </c>
      <c r="F1550" s="25">
        <v>1008.5699999999999</v>
      </c>
      <c r="G1550" s="25">
        <v>1008.5699999999999</v>
      </c>
      <c r="H1550" s="25">
        <v>1008.57</v>
      </c>
      <c r="I1550" s="25">
        <v>1008.57</v>
      </c>
    </row>
    <row r="1551" spans="1:9" ht="31.5" x14ac:dyDescent="0.25">
      <c r="A1551" s="37" t="s">
        <v>130</v>
      </c>
      <c r="B1551" s="37">
        <v>32459822</v>
      </c>
      <c r="C1551" s="56" t="s">
        <v>3097</v>
      </c>
      <c r="D1551" s="57">
        <v>40618543</v>
      </c>
      <c r="E1551" s="24" t="s">
        <v>7</v>
      </c>
      <c r="F1551" s="25">
        <v>9969.6200000000008</v>
      </c>
      <c r="G1551" s="25">
        <v>9969.6200000000008</v>
      </c>
      <c r="H1551" s="25">
        <v>9969.6200000000008</v>
      </c>
      <c r="I1551" s="25">
        <v>9969.6200000000008</v>
      </c>
    </row>
    <row r="1552" spans="1:9" ht="31.5" x14ac:dyDescent="0.25">
      <c r="A1552" s="37" t="s">
        <v>130</v>
      </c>
      <c r="B1552" s="37">
        <v>32459822</v>
      </c>
      <c r="C1552" s="56" t="s">
        <v>3098</v>
      </c>
      <c r="D1552" s="57">
        <v>32283034</v>
      </c>
      <c r="E1552" s="24" t="s">
        <v>7</v>
      </c>
      <c r="F1552" s="25">
        <v>0</v>
      </c>
      <c r="G1552" s="25">
        <v>0</v>
      </c>
      <c r="H1552" s="25">
        <v>388.71</v>
      </c>
      <c r="I1552" s="25">
        <v>129.57</v>
      </c>
    </row>
    <row r="1553" spans="1:9" ht="31.5" x14ac:dyDescent="0.25">
      <c r="A1553" s="37" t="s">
        <v>130</v>
      </c>
      <c r="B1553" s="37">
        <v>32459822</v>
      </c>
      <c r="C1553" s="56" t="s">
        <v>3099</v>
      </c>
      <c r="D1553" s="57">
        <v>22439995</v>
      </c>
      <c r="E1553" s="24" t="s">
        <v>7</v>
      </c>
      <c r="F1553" s="25">
        <v>113.82</v>
      </c>
      <c r="G1553" s="25">
        <v>0</v>
      </c>
      <c r="H1553" s="25">
        <v>0</v>
      </c>
      <c r="I1553" s="25">
        <v>0</v>
      </c>
    </row>
    <row r="1554" spans="1:9" ht="31.5" x14ac:dyDescent="0.25">
      <c r="A1554" s="37" t="s">
        <v>130</v>
      </c>
      <c r="B1554" s="37">
        <v>32459822</v>
      </c>
      <c r="C1554" s="56" t="s">
        <v>3100</v>
      </c>
      <c r="D1554" s="57">
        <v>32036829</v>
      </c>
      <c r="E1554" s="24" t="s">
        <v>7</v>
      </c>
      <c r="F1554" s="25">
        <v>129.47999999999999</v>
      </c>
      <c r="G1554" s="25">
        <v>129.47999999999999</v>
      </c>
      <c r="H1554" s="25">
        <v>0</v>
      </c>
      <c r="I1554" s="25">
        <v>0</v>
      </c>
    </row>
    <row r="1555" spans="1:9" ht="31.5" x14ac:dyDescent="0.25">
      <c r="A1555" s="37" t="s">
        <v>130</v>
      </c>
      <c r="B1555" s="37">
        <v>32459822</v>
      </c>
      <c r="C1555" s="56" t="s">
        <v>3101</v>
      </c>
      <c r="D1555" s="57">
        <v>19292459</v>
      </c>
      <c r="E1555" s="24" t="s">
        <v>7</v>
      </c>
      <c r="F1555" s="25">
        <v>0</v>
      </c>
      <c r="G1555" s="25">
        <v>0.01</v>
      </c>
      <c r="H1555" s="25">
        <v>47.51</v>
      </c>
      <c r="I1555" s="25">
        <v>0</v>
      </c>
    </row>
    <row r="1556" spans="1:9" ht="31.5" x14ac:dyDescent="0.25">
      <c r="A1556" s="37" t="s">
        <v>130</v>
      </c>
      <c r="B1556" s="37">
        <v>32459822</v>
      </c>
      <c r="C1556" s="56" t="s">
        <v>3102</v>
      </c>
      <c r="D1556" s="57">
        <v>23624370</v>
      </c>
      <c r="E1556" s="24" t="s">
        <v>7</v>
      </c>
      <c r="F1556" s="25">
        <v>791.29</v>
      </c>
      <c r="G1556" s="25">
        <v>791.29</v>
      </c>
      <c r="H1556" s="25">
        <v>791.91</v>
      </c>
      <c r="I1556" s="25">
        <v>367.29</v>
      </c>
    </row>
    <row r="1557" spans="1:9" ht="31.5" x14ac:dyDescent="0.25">
      <c r="A1557" s="37" t="s">
        <v>130</v>
      </c>
      <c r="B1557" s="37">
        <v>32459822</v>
      </c>
      <c r="C1557" s="56" t="s">
        <v>3103</v>
      </c>
      <c r="D1557" s="58">
        <v>450909</v>
      </c>
      <c r="E1557" s="24" t="s">
        <v>7</v>
      </c>
      <c r="F1557" s="25">
        <v>1035.8</v>
      </c>
      <c r="G1557" s="25">
        <v>1035.8</v>
      </c>
      <c r="H1557" s="25">
        <v>1166.1300000000001</v>
      </c>
      <c r="I1557" s="25">
        <v>0</v>
      </c>
    </row>
    <row r="1558" spans="1:9" ht="31.5" x14ac:dyDescent="0.25">
      <c r="A1558" s="37" t="s">
        <v>130</v>
      </c>
      <c r="B1558" s="37">
        <v>32459822</v>
      </c>
      <c r="C1558" s="56" t="s">
        <v>3104</v>
      </c>
      <c r="D1558" s="57">
        <v>23628741</v>
      </c>
      <c r="E1558" s="24" t="s">
        <v>7</v>
      </c>
      <c r="F1558" s="25">
        <v>257.93</v>
      </c>
      <c r="G1558" s="25">
        <v>0</v>
      </c>
      <c r="H1558" s="25">
        <v>0</v>
      </c>
      <c r="I1558" s="25">
        <v>0</v>
      </c>
    </row>
    <row r="1559" spans="1:9" ht="31.5" x14ac:dyDescent="0.25">
      <c r="A1559" s="37" t="s">
        <v>130</v>
      </c>
      <c r="B1559" s="37">
        <v>32459822</v>
      </c>
      <c r="C1559" s="56" t="s">
        <v>3105</v>
      </c>
      <c r="D1559" s="57">
        <v>22442106</v>
      </c>
      <c r="E1559" s="24" t="s">
        <v>7</v>
      </c>
      <c r="F1559" s="25">
        <v>1286.53</v>
      </c>
      <c r="G1559" s="25">
        <v>1286.53</v>
      </c>
      <c r="H1559" s="25">
        <v>1929.68</v>
      </c>
      <c r="I1559" s="25">
        <v>4.6399999999999997</v>
      </c>
    </row>
    <row r="1560" spans="1:9" ht="31.5" x14ac:dyDescent="0.25">
      <c r="A1560" s="37" t="s">
        <v>130</v>
      </c>
      <c r="B1560" s="37">
        <v>32459822</v>
      </c>
      <c r="C1560" s="56" t="s">
        <v>3106</v>
      </c>
      <c r="D1560" s="57">
        <v>32056740</v>
      </c>
      <c r="E1560" s="24" t="s">
        <v>7</v>
      </c>
      <c r="F1560" s="25">
        <v>91.85</v>
      </c>
      <c r="G1560" s="25">
        <v>36.74</v>
      </c>
      <c r="H1560" s="25">
        <v>0</v>
      </c>
      <c r="I1560" s="25">
        <v>0</v>
      </c>
    </row>
    <row r="1561" spans="1:9" ht="31.5" x14ac:dyDescent="0.25">
      <c r="A1561" s="37" t="s">
        <v>130</v>
      </c>
      <c r="B1561" s="37">
        <v>32459822</v>
      </c>
      <c r="C1561" s="56" t="s">
        <v>3107</v>
      </c>
      <c r="D1561" s="57">
        <v>32189647</v>
      </c>
      <c r="E1561" s="24" t="s">
        <v>7</v>
      </c>
      <c r="F1561" s="25">
        <v>1035.8</v>
      </c>
      <c r="G1561" s="25">
        <v>906.33</v>
      </c>
      <c r="H1561" s="25">
        <v>2176.7800000000002</v>
      </c>
      <c r="I1561" s="25">
        <v>0</v>
      </c>
    </row>
    <row r="1562" spans="1:9" ht="31.5" x14ac:dyDescent="0.25">
      <c r="A1562" s="37" t="s">
        <v>130</v>
      </c>
      <c r="B1562" s="37">
        <v>32459822</v>
      </c>
      <c r="C1562" s="56" t="s">
        <v>3108</v>
      </c>
      <c r="D1562" s="57">
        <v>31448144</v>
      </c>
      <c r="E1562" s="24" t="s">
        <v>7</v>
      </c>
      <c r="F1562" s="25">
        <v>8286.43</v>
      </c>
      <c r="G1562" s="25">
        <v>8290</v>
      </c>
      <c r="H1562" s="25">
        <v>7929.68</v>
      </c>
      <c r="I1562" s="25">
        <v>0</v>
      </c>
    </row>
    <row r="1563" spans="1:9" ht="31.5" x14ac:dyDescent="0.25">
      <c r="A1563" s="37" t="s">
        <v>130</v>
      </c>
      <c r="B1563" s="37">
        <v>32459822</v>
      </c>
      <c r="C1563" s="56" t="s">
        <v>3109</v>
      </c>
      <c r="D1563" s="58">
        <v>5410263</v>
      </c>
      <c r="E1563" s="24" t="s">
        <v>7</v>
      </c>
      <c r="F1563" s="25">
        <v>1953.23</v>
      </c>
      <c r="G1563" s="25">
        <v>1950</v>
      </c>
      <c r="H1563" s="25">
        <v>1954.66</v>
      </c>
      <c r="I1563" s="25">
        <v>0</v>
      </c>
    </row>
    <row r="1564" spans="1:9" ht="31.5" x14ac:dyDescent="0.25">
      <c r="A1564" s="37" t="s">
        <v>130</v>
      </c>
      <c r="B1564" s="37">
        <v>32459822</v>
      </c>
      <c r="C1564" s="56" t="s">
        <v>3110</v>
      </c>
      <c r="D1564" s="58">
        <v>1552821</v>
      </c>
      <c r="E1564" s="24" t="s">
        <v>7</v>
      </c>
      <c r="F1564" s="25">
        <v>1553.71</v>
      </c>
      <c r="G1564" s="25">
        <v>1550</v>
      </c>
      <c r="H1564" s="25">
        <v>2461.83</v>
      </c>
      <c r="I1564" s="25">
        <v>0</v>
      </c>
    </row>
    <row r="1565" spans="1:9" ht="31.5" x14ac:dyDescent="0.25">
      <c r="A1565" s="37" t="s">
        <v>130</v>
      </c>
      <c r="B1565" s="37">
        <v>32459822</v>
      </c>
      <c r="C1565" s="56" t="s">
        <v>3111</v>
      </c>
      <c r="D1565" s="58">
        <v>3328468</v>
      </c>
      <c r="E1565" s="24" t="s">
        <v>7</v>
      </c>
      <c r="F1565" s="25">
        <v>3495.84</v>
      </c>
      <c r="G1565" s="25">
        <v>3500</v>
      </c>
      <c r="H1565" s="25">
        <v>4664.5200000000004</v>
      </c>
      <c r="I1565" s="25">
        <v>0</v>
      </c>
    </row>
    <row r="1566" spans="1:9" ht="31.5" x14ac:dyDescent="0.25">
      <c r="A1566" s="37" t="s">
        <v>130</v>
      </c>
      <c r="B1566" s="37">
        <v>32459822</v>
      </c>
      <c r="C1566" s="56" t="s">
        <v>3112</v>
      </c>
      <c r="D1566" s="57">
        <v>36057439</v>
      </c>
      <c r="E1566" s="24" t="s">
        <v>7</v>
      </c>
      <c r="F1566" s="25">
        <v>1366.87</v>
      </c>
      <c r="G1566" s="25">
        <v>1370</v>
      </c>
      <c r="H1566" s="25">
        <v>699.36</v>
      </c>
      <c r="I1566" s="25">
        <v>466.13</v>
      </c>
    </row>
    <row r="1567" spans="1:9" ht="31.5" x14ac:dyDescent="0.25">
      <c r="A1567" s="37" t="s">
        <v>130</v>
      </c>
      <c r="B1567" s="37">
        <v>32459822</v>
      </c>
      <c r="C1567" s="56" t="s">
        <v>3113</v>
      </c>
      <c r="D1567" s="57">
        <v>31192690</v>
      </c>
      <c r="E1567" s="24" t="s">
        <v>7</v>
      </c>
      <c r="F1567" s="25">
        <v>177.69</v>
      </c>
      <c r="G1567" s="25">
        <v>177.69</v>
      </c>
      <c r="H1567" s="25">
        <v>0</v>
      </c>
      <c r="I1567" s="25">
        <v>0</v>
      </c>
    </row>
    <row r="1568" spans="1:9" ht="31.5" x14ac:dyDescent="0.25">
      <c r="A1568" s="37" t="s">
        <v>130</v>
      </c>
      <c r="B1568" s="37">
        <v>32459822</v>
      </c>
      <c r="C1568" s="56" t="s">
        <v>3114</v>
      </c>
      <c r="D1568" s="58">
        <v>274938</v>
      </c>
      <c r="E1568" s="24" t="s">
        <v>7</v>
      </c>
      <c r="F1568" s="25">
        <v>3773.29</v>
      </c>
      <c r="G1568" s="25">
        <v>3125.91</v>
      </c>
      <c r="H1568" s="25">
        <v>0</v>
      </c>
      <c r="I1568" s="25">
        <v>0</v>
      </c>
    </row>
    <row r="1569" spans="1:9" ht="31.5" x14ac:dyDescent="0.25">
      <c r="A1569" s="37" t="s">
        <v>130</v>
      </c>
      <c r="B1569" s="37">
        <v>32459822</v>
      </c>
      <c r="C1569" s="56" t="s">
        <v>3115</v>
      </c>
      <c r="D1569" s="57">
        <v>31319242</v>
      </c>
      <c r="E1569" s="24" t="s">
        <v>7</v>
      </c>
      <c r="F1569" s="25">
        <v>1726.25</v>
      </c>
      <c r="G1569" s="25">
        <v>1730</v>
      </c>
      <c r="H1569" s="25">
        <v>4965.82</v>
      </c>
      <c r="I1569" s="25">
        <v>4530.83</v>
      </c>
    </row>
    <row r="1570" spans="1:9" ht="31.5" x14ac:dyDescent="0.25">
      <c r="A1570" s="37" t="s">
        <v>130</v>
      </c>
      <c r="B1570" s="37">
        <v>32459822</v>
      </c>
      <c r="C1570" s="56" t="s">
        <v>3116</v>
      </c>
      <c r="D1570" s="57">
        <v>42631262</v>
      </c>
      <c r="E1570" s="24" t="s">
        <v>7</v>
      </c>
      <c r="F1570" s="25">
        <v>0</v>
      </c>
      <c r="G1570" s="25">
        <v>0</v>
      </c>
      <c r="H1570" s="25">
        <v>138.21</v>
      </c>
      <c r="I1570" s="25">
        <v>0</v>
      </c>
    </row>
    <row r="1571" spans="1:9" ht="31.5" x14ac:dyDescent="0.25">
      <c r="A1571" s="37" t="s">
        <v>130</v>
      </c>
      <c r="B1571" s="37">
        <v>32459822</v>
      </c>
      <c r="C1571" s="56" t="s">
        <v>3117</v>
      </c>
      <c r="D1571" s="57">
        <v>40537517</v>
      </c>
      <c r="E1571" s="24" t="s">
        <v>7</v>
      </c>
      <c r="F1571" s="25">
        <v>2610.1799999999998</v>
      </c>
      <c r="G1571" s="25">
        <v>2610.1799999999998</v>
      </c>
      <c r="H1571" s="25">
        <v>7142.44</v>
      </c>
      <c r="I1571" s="25">
        <v>3236.83</v>
      </c>
    </row>
    <row r="1572" spans="1:9" ht="31.5" x14ac:dyDescent="0.25">
      <c r="A1572" s="37" t="s">
        <v>130</v>
      </c>
      <c r="B1572" s="37">
        <v>32459822</v>
      </c>
      <c r="C1572" s="56" t="s">
        <v>3118</v>
      </c>
      <c r="D1572" s="57">
        <v>40132291</v>
      </c>
      <c r="E1572" s="24" t="s">
        <v>7</v>
      </c>
      <c r="F1572" s="25">
        <v>113.38</v>
      </c>
      <c r="G1572" s="25">
        <v>113.38</v>
      </c>
      <c r="H1572" s="25">
        <v>113.6</v>
      </c>
      <c r="I1572" s="25">
        <v>0</v>
      </c>
    </row>
    <row r="1573" spans="1:9" ht="47.25" x14ac:dyDescent="0.25">
      <c r="A1573" s="37" t="s">
        <v>130</v>
      </c>
      <c r="B1573" s="37">
        <v>32459822</v>
      </c>
      <c r="C1573" s="56" t="s">
        <v>3119</v>
      </c>
      <c r="D1573" s="58">
        <v>2728556</v>
      </c>
      <c r="E1573" s="24" t="s">
        <v>7</v>
      </c>
      <c r="F1573" s="25">
        <v>759.59</v>
      </c>
      <c r="G1573" s="25">
        <v>759.59</v>
      </c>
      <c r="H1573" s="25">
        <v>1900.36</v>
      </c>
      <c r="I1573" s="25">
        <v>760.14</v>
      </c>
    </row>
    <row r="1574" spans="1:9" ht="47.25" x14ac:dyDescent="0.25">
      <c r="A1574" s="37" t="s">
        <v>130</v>
      </c>
      <c r="B1574" s="37">
        <v>32459822</v>
      </c>
      <c r="C1574" s="56" t="s">
        <v>3120</v>
      </c>
      <c r="D1574" s="57">
        <v>24793175</v>
      </c>
      <c r="E1574" s="24" t="s">
        <v>7</v>
      </c>
      <c r="F1574" s="25">
        <v>1424.23</v>
      </c>
      <c r="G1574" s="25">
        <v>1420</v>
      </c>
      <c r="H1574" s="25">
        <v>1295.7</v>
      </c>
      <c r="I1574" s="25">
        <v>0</v>
      </c>
    </row>
    <row r="1575" spans="1:9" ht="31.5" x14ac:dyDescent="0.25">
      <c r="A1575" s="37" t="s">
        <v>130</v>
      </c>
      <c r="B1575" s="37">
        <v>32459822</v>
      </c>
      <c r="C1575" s="56" t="s">
        <v>3121</v>
      </c>
      <c r="D1575" s="58">
        <v>1273160</v>
      </c>
      <c r="E1575" s="24" t="s">
        <v>7</v>
      </c>
      <c r="F1575" s="25">
        <v>35.9</v>
      </c>
      <c r="G1575" s="25">
        <v>35.9</v>
      </c>
      <c r="H1575" s="25">
        <v>35.9</v>
      </c>
      <c r="I1575" s="25">
        <v>35.9</v>
      </c>
    </row>
    <row r="1576" spans="1:9" ht="31.5" x14ac:dyDescent="0.25">
      <c r="A1576" s="37" t="s">
        <v>130</v>
      </c>
      <c r="B1576" s="37">
        <v>32459822</v>
      </c>
      <c r="C1576" s="56" t="s">
        <v>3122</v>
      </c>
      <c r="D1576" s="58">
        <v>952114</v>
      </c>
      <c r="E1576" s="24" t="s">
        <v>7</v>
      </c>
      <c r="F1576" s="25">
        <v>3107.41</v>
      </c>
      <c r="G1576" s="25">
        <v>3110</v>
      </c>
      <c r="H1576" s="25">
        <v>3757.53</v>
      </c>
      <c r="I1576" s="25">
        <v>0</v>
      </c>
    </row>
    <row r="1577" spans="1:9" ht="63" x14ac:dyDescent="0.25">
      <c r="A1577" s="37" t="s">
        <v>130</v>
      </c>
      <c r="B1577" s="37">
        <v>32459822</v>
      </c>
      <c r="C1577" s="56" t="s">
        <v>3123</v>
      </c>
      <c r="D1577" s="58">
        <v>2568259</v>
      </c>
      <c r="E1577" s="24" t="s">
        <v>7</v>
      </c>
      <c r="F1577" s="25">
        <v>292.61</v>
      </c>
      <c r="G1577" s="25">
        <v>0</v>
      </c>
      <c r="H1577" s="25">
        <v>0</v>
      </c>
      <c r="I1577" s="25">
        <v>0</v>
      </c>
    </row>
    <row r="1578" spans="1:9" ht="31.5" x14ac:dyDescent="0.25">
      <c r="A1578" s="37" t="s">
        <v>130</v>
      </c>
      <c r="B1578" s="37">
        <v>32459822</v>
      </c>
      <c r="C1578" s="56" t="s">
        <v>3124</v>
      </c>
      <c r="D1578" s="58">
        <v>8564067</v>
      </c>
      <c r="E1578" s="24" t="s">
        <v>7</v>
      </c>
      <c r="F1578" s="25">
        <v>0</v>
      </c>
      <c r="G1578" s="25">
        <v>0</v>
      </c>
      <c r="H1578" s="25">
        <v>0.56000000000000005</v>
      </c>
      <c r="I1578" s="25">
        <v>0</v>
      </c>
    </row>
    <row r="1579" spans="1:9" ht="31.5" x14ac:dyDescent="0.25">
      <c r="A1579" s="37" t="s">
        <v>130</v>
      </c>
      <c r="B1579" s="37">
        <v>32459822</v>
      </c>
      <c r="C1579" s="56" t="s">
        <v>3125</v>
      </c>
      <c r="D1579" s="57">
        <v>37844650</v>
      </c>
      <c r="E1579" s="24" t="s">
        <v>7</v>
      </c>
      <c r="F1579" s="25">
        <v>8816.67</v>
      </c>
      <c r="G1579" s="25">
        <v>8681.02</v>
      </c>
      <c r="H1579" s="25">
        <v>9230.32</v>
      </c>
      <c r="I1579" s="25">
        <v>0</v>
      </c>
    </row>
    <row r="1580" spans="1:9" ht="31.5" x14ac:dyDescent="0.25">
      <c r="A1580" s="37" t="s">
        <v>130</v>
      </c>
      <c r="B1580" s="37">
        <v>32459822</v>
      </c>
      <c r="C1580" s="56" t="s">
        <v>3126</v>
      </c>
      <c r="D1580" s="57">
        <v>39154322</v>
      </c>
      <c r="E1580" s="24" t="s">
        <v>7</v>
      </c>
      <c r="F1580" s="25">
        <v>86.56</v>
      </c>
      <c r="G1580" s="25">
        <v>86.56</v>
      </c>
      <c r="H1580" s="25">
        <v>86.63</v>
      </c>
      <c r="I1580" s="25">
        <v>0</v>
      </c>
    </row>
    <row r="1581" spans="1:9" ht="31.5" x14ac:dyDescent="0.25">
      <c r="A1581" s="37" t="s">
        <v>130</v>
      </c>
      <c r="B1581" s="37">
        <v>32459822</v>
      </c>
      <c r="C1581" s="56" t="s">
        <v>301</v>
      </c>
      <c r="D1581" s="57">
        <v>32884306</v>
      </c>
      <c r="E1581" s="24" t="s">
        <v>7</v>
      </c>
      <c r="F1581" s="25">
        <v>11855.52</v>
      </c>
      <c r="G1581" s="25">
        <v>11860</v>
      </c>
      <c r="H1581" s="25">
        <v>11270.34</v>
      </c>
      <c r="I1581" s="25">
        <v>2805.1</v>
      </c>
    </row>
    <row r="1582" spans="1:9" ht="31.5" x14ac:dyDescent="0.25">
      <c r="A1582" s="37" t="s">
        <v>130</v>
      </c>
      <c r="B1582" s="37">
        <v>32459822</v>
      </c>
      <c r="C1582" s="56" t="s">
        <v>3127</v>
      </c>
      <c r="D1582" s="58">
        <v>1552279</v>
      </c>
      <c r="E1582" s="24" t="s">
        <v>7</v>
      </c>
      <c r="F1582" s="25">
        <v>258.95</v>
      </c>
      <c r="G1582" s="25">
        <v>260</v>
      </c>
      <c r="H1582" s="25">
        <v>129.57</v>
      </c>
      <c r="I1582" s="25">
        <v>0</v>
      </c>
    </row>
    <row r="1583" spans="1:9" ht="31.5" x14ac:dyDescent="0.25">
      <c r="A1583" s="37" t="s">
        <v>130</v>
      </c>
      <c r="B1583" s="37">
        <v>32459822</v>
      </c>
      <c r="C1583" s="56" t="s">
        <v>3128</v>
      </c>
      <c r="D1583" s="57">
        <v>30625528</v>
      </c>
      <c r="E1583" s="24" t="s">
        <v>7</v>
      </c>
      <c r="F1583" s="25">
        <v>0</v>
      </c>
      <c r="G1583" s="25">
        <v>0</v>
      </c>
      <c r="H1583" s="25">
        <v>503.46</v>
      </c>
      <c r="I1583" s="25">
        <v>335.64</v>
      </c>
    </row>
    <row r="1584" spans="1:9" ht="31.5" x14ac:dyDescent="0.25">
      <c r="A1584" s="37" t="s">
        <v>130</v>
      </c>
      <c r="B1584" s="37">
        <v>32459822</v>
      </c>
      <c r="C1584" s="56" t="s">
        <v>3129</v>
      </c>
      <c r="D1584" s="57">
        <v>20881511</v>
      </c>
      <c r="E1584" s="24" t="s">
        <v>7</v>
      </c>
      <c r="F1584" s="25">
        <v>2081.73</v>
      </c>
      <c r="G1584" s="25">
        <v>2080</v>
      </c>
      <c r="H1584" s="25">
        <v>1848.53</v>
      </c>
      <c r="I1584" s="25">
        <v>0</v>
      </c>
    </row>
    <row r="1585" spans="1:9" ht="31.5" x14ac:dyDescent="0.25">
      <c r="A1585" s="37" t="s">
        <v>130</v>
      </c>
      <c r="B1585" s="37">
        <v>32459822</v>
      </c>
      <c r="C1585" s="56" t="s">
        <v>3130</v>
      </c>
      <c r="D1585" s="57">
        <v>40506866</v>
      </c>
      <c r="E1585" s="24" t="s">
        <v>7</v>
      </c>
      <c r="F1585" s="25">
        <v>1508.8</v>
      </c>
      <c r="G1585" s="25">
        <v>1510</v>
      </c>
      <c r="H1585" s="25">
        <v>1991.24</v>
      </c>
      <c r="I1585" s="25">
        <v>584.48</v>
      </c>
    </row>
    <row r="1586" spans="1:9" ht="31.5" x14ac:dyDescent="0.25">
      <c r="A1586" s="37" t="s">
        <v>130</v>
      </c>
      <c r="B1586" s="37">
        <v>32459822</v>
      </c>
      <c r="C1586" s="56" t="s">
        <v>3131</v>
      </c>
      <c r="D1586" s="57">
        <v>40478188</v>
      </c>
      <c r="E1586" s="24" t="s">
        <v>7</v>
      </c>
      <c r="F1586" s="25">
        <v>1072.78</v>
      </c>
      <c r="G1586" s="25">
        <v>1070</v>
      </c>
      <c r="H1586" s="25">
        <v>3739.02</v>
      </c>
      <c r="I1586" s="25">
        <v>1869.51</v>
      </c>
    </row>
    <row r="1587" spans="1:9" ht="31.5" x14ac:dyDescent="0.25">
      <c r="A1587" s="37" t="s">
        <v>130</v>
      </c>
      <c r="B1587" s="37">
        <v>32459822</v>
      </c>
      <c r="C1587" s="56" t="s">
        <v>3132</v>
      </c>
      <c r="D1587" s="57">
        <v>40386430</v>
      </c>
      <c r="E1587" s="24" t="s">
        <v>7</v>
      </c>
      <c r="F1587" s="25">
        <v>2420.63</v>
      </c>
      <c r="G1587" s="25">
        <v>1593.17</v>
      </c>
      <c r="H1587" s="25">
        <v>4068.61</v>
      </c>
      <c r="I1587" s="25">
        <v>2828.44</v>
      </c>
    </row>
    <row r="1588" spans="1:9" ht="31.5" x14ac:dyDescent="0.25">
      <c r="A1588" s="37" t="s">
        <v>130</v>
      </c>
      <c r="B1588" s="37">
        <v>32459822</v>
      </c>
      <c r="C1588" s="56" t="s">
        <v>3133</v>
      </c>
      <c r="D1588" s="57">
        <v>33969652</v>
      </c>
      <c r="E1588" s="24" t="s">
        <v>7</v>
      </c>
      <c r="F1588" s="25">
        <v>97.78</v>
      </c>
      <c r="G1588" s="25">
        <v>100</v>
      </c>
      <c r="H1588" s="25">
        <v>97.84</v>
      </c>
      <c r="I1588" s="25">
        <v>0</v>
      </c>
    </row>
    <row r="1589" spans="1:9" ht="31.5" x14ac:dyDescent="0.25">
      <c r="A1589" s="37" t="s">
        <v>130</v>
      </c>
      <c r="B1589" s="37">
        <v>32459822</v>
      </c>
      <c r="C1589" s="56" t="s">
        <v>3134</v>
      </c>
      <c r="D1589" s="57">
        <v>34375399</v>
      </c>
      <c r="E1589" s="24" t="s">
        <v>7</v>
      </c>
      <c r="F1589" s="25">
        <v>0</v>
      </c>
      <c r="G1589" s="25">
        <v>0</v>
      </c>
      <c r="H1589" s="25">
        <v>421.78</v>
      </c>
      <c r="I1589" s="25">
        <v>0</v>
      </c>
    </row>
    <row r="1590" spans="1:9" ht="31.5" x14ac:dyDescent="0.25">
      <c r="A1590" s="37" t="s">
        <v>130</v>
      </c>
      <c r="B1590" s="37">
        <v>32459822</v>
      </c>
      <c r="C1590" s="56" t="s">
        <v>3135</v>
      </c>
      <c r="D1590" s="57">
        <v>23631401</v>
      </c>
      <c r="E1590" s="24" t="s">
        <v>7</v>
      </c>
      <c r="F1590" s="25">
        <v>502.27</v>
      </c>
      <c r="G1590" s="25">
        <v>502.27</v>
      </c>
      <c r="H1590" s="25">
        <v>502.27</v>
      </c>
      <c r="I1590" s="25">
        <v>502.27</v>
      </c>
    </row>
    <row r="1591" spans="1:9" ht="31.5" x14ac:dyDescent="0.25">
      <c r="A1591" s="37" t="s">
        <v>130</v>
      </c>
      <c r="B1591" s="37">
        <v>32459822</v>
      </c>
      <c r="C1591" s="56" t="s">
        <v>3136</v>
      </c>
      <c r="D1591" s="57">
        <v>22434682</v>
      </c>
      <c r="E1591" s="24" t="s">
        <v>7</v>
      </c>
      <c r="F1591" s="25">
        <v>260.60000000000002</v>
      </c>
      <c r="G1591" s="25">
        <v>260.60000000000002</v>
      </c>
      <c r="H1591" s="25">
        <v>0</v>
      </c>
      <c r="I1591" s="25">
        <v>0</v>
      </c>
    </row>
    <row r="1592" spans="1:9" ht="31.5" x14ac:dyDescent="0.25">
      <c r="A1592" s="37" t="s">
        <v>130</v>
      </c>
      <c r="B1592" s="37">
        <v>32459822</v>
      </c>
      <c r="C1592" s="56" t="s">
        <v>3137</v>
      </c>
      <c r="D1592" s="57">
        <v>42425522</v>
      </c>
      <c r="E1592" s="24" t="s">
        <v>7</v>
      </c>
      <c r="F1592" s="25">
        <v>0</v>
      </c>
      <c r="G1592" s="25">
        <v>0</v>
      </c>
      <c r="H1592" s="25">
        <v>2276.73</v>
      </c>
      <c r="I1592" s="25">
        <v>0</v>
      </c>
    </row>
    <row r="1593" spans="1:9" x14ac:dyDescent="0.25">
      <c r="A1593" s="37" t="s">
        <v>130</v>
      </c>
      <c r="B1593" s="37">
        <v>32459822</v>
      </c>
      <c r="C1593" s="56" t="s">
        <v>3138</v>
      </c>
      <c r="D1593" s="57">
        <v>37697866</v>
      </c>
      <c r="E1593" s="24"/>
      <c r="F1593" s="25">
        <v>0</v>
      </c>
      <c r="G1593" s="25">
        <v>0</v>
      </c>
      <c r="H1593" s="25">
        <v>1036.56</v>
      </c>
      <c r="I1593" s="25">
        <v>0</v>
      </c>
    </row>
    <row r="1594" spans="1:9" ht="31.5" x14ac:dyDescent="0.25">
      <c r="A1594" s="37" t="s">
        <v>130</v>
      </c>
      <c r="B1594" s="37">
        <v>32459822</v>
      </c>
      <c r="C1594" s="56" t="s">
        <v>3139</v>
      </c>
      <c r="D1594" s="57">
        <v>41931487</v>
      </c>
      <c r="E1594" s="24" t="s">
        <v>7</v>
      </c>
      <c r="F1594" s="25">
        <v>875.27</v>
      </c>
      <c r="G1594" s="25">
        <v>437.63</v>
      </c>
      <c r="H1594" s="25">
        <v>0</v>
      </c>
      <c r="I1594" s="25">
        <v>0</v>
      </c>
    </row>
    <row r="1595" spans="1:9" ht="31.5" x14ac:dyDescent="0.25">
      <c r="A1595" s="37" t="s">
        <v>130</v>
      </c>
      <c r="B1595" s="37">
        <v>32459822</v>
      </c>
      <c r="C1595" s="56" t="s">
        <v>3140</v>
      </c>
      <c r="D1595" s="57">
        <v>32884499</v>
      </c>
      <c r="E1595" s="24" t="s">
        <v>7</v>
      </c>
      <c r="F1595" s="25">
        <v>1424.23</v>
      </c>
      <c r="G1595" s="25">
        <v>388.43</v>
      </c>
      <c r="H1595" s="25">
        <v>1943.55</v>
      </c>
      <c r="I1595" s="25">
        <v>0</v>
      </c>
    </row>
    <row r="1596" spans="1:9" ht="31.5" x14ac:dyDescent="0.25">
      <c r="A1596" s="37" t="s">
        <v>130</v>
      </c>
      <c r="B1596" s="37">
        <v>32459822</v>
      </c>
      <c r="C1596" s="56" t="s">
        <v>3141</v>
      </c>
      <c r="D1596" s="57">
        <v>2356119425</v>
      </c>
      <c r="E1596" s="24" t="s">
        <v>7</v>
      </c>
      <c r="F1596" s="25">
        <v>544.66</v>
      </c>
      <c r="G1596" s="25">
        <v>136.41999999999999</v>
      </c>
      <c r="H1596" s="25">
        <v>164.09</v>
      </c>
      <c r="I1596" s="25">
        <v>0</v>
      </c>
    </row>
    <row r="1597" spans="1:9" ht="31.5" x14ac:dyDescent="0.25">
      <c r="A1597" s="37" t="s">
        <v>130</v>
      </c>
      <c r="B1597" s="37">
        <v>32459822</v>
      </c>
      <c r="C1597" s="56" t="s">
        <v>3142</v>
      </c>
      <c r="D1597" s="57">
        <v>2648601751</v>
      </c>
      <c r="E1597" s="24" t="s">
        <v>7</v>
      </c>
      <c r="F1597" s="25">
        <v>1942.13</v>
      </c>
      <c r="G1597" s="25">
        <v>1942.13</v>
      </c>
      <c r="H1597" s="25">
        <v>0</v>
      </c>
      <c r="I1597" s="25">
        <v>0</v>
      </c>
    </row>
    <row r="1598" spans="1:9" ht="31.5" x14ac:dyDescent="0.25">
      <c r="A1598" s="37" t="s">
        <v>130</v>
      </c>
      <c r="B1598" s="37">
        <v>32459822</v>
      </c>
      <c r="C1598" s="56" t="s">
        <v>3143</v>
      </c>
      <c r="D1598" s="57">
        <v>3009607878</v>
      </c>
      <c r="E1598" s="24" t="s">
        <v>7</v>
      </c>
      <c r="F1598" s="25">
        <v>4078.7899999999995</v>
      </c>
      <c r="G1598" s="25">
        <v>3301.94</v>
      </c>
      <c r="H1598" s="25">
        <v>5114.97</v>
      </c>
      <c r="I1598" s="25">
        <v>5114.97</v>
      </c>
    </row>
    <row r="1599" spans="1:9" ht="31.5" x14ac:dyDescent="0.25">
      <c r="A1599" s="37" t="s">
        <v>130</v>
      </c>
      <c r="B1599" s="37">
        <v>32459822</v>
      </c>
      <c r="C1599" s="56" t="s">
        <v>3144</v>
      </c>
      <c r="D1599" s="57">
        <v>25956082</v>
      </c>
      <c r="E1599" s="24" t="s">
        <v>7</v>
      </c>
      <c r="F1599" s="25">
        <v>0.02</v>
      </c>
      <c r="G1599" s="25">
        <v>0.02</v>
      </c>
      <c r="H1599" s="25">
        <v>0</v>
      </c>
      <c r="I1599" s="25">
        <v>0</v>
      </c>
    </row>
    <row r="1600" spans="1:9" ht="31.5" x14ac:dyDescent="0.25">
      <c r="A1600" s="37" t="s">
        <v>130</v>
      </c>
      <c r="B1600" s="37">
        <v>32459822</v>
      </c>
      <c r="C1600" s="56" t="s">
        <v>3145</v>
      </c>
      <c r="D1600" s="58">
        <v>7856371</v>
      </c>
      <c r="E1600" s="24" t="s">
        <v>7</v>
      </c>
      <c r="F1600" s="25">
        <v>1325.21</v>
      </c>
      <c r="G1600" s="25">
        <v>1325.21</v>
      </c>
      <c r="H1600" s="25">
        <v>0</v>
      </c>
      <c r="I1600" s="25">
        <v>0</v>
      </c>
    </row>
    <row r="1601" spans="1:9" ht="31.5" x14ac:dyDescent="0.25">
      <c r="A1601" s="37" t="s">
        <v>130</v>
      </c>
      <c r="B1601" s="37">
        <v>32459822</v>
      </c>
      <c r="C1601" s="56" t="s">
        <v>3146</v>
      </c>
      <c r="D1601" s="58">
        <v>3972695</v>
      </c>
      <c r="E1601" s="24" t="s">
        <v>7</v>
      </c>
      <c r="F1601" s="25">
        <v>4552.53</v>
      </c>
      <c r="G1601" s="25">
        <v>4550</v>
      </c>
      <c r="H1601" s="25">
        <v>1277.19</v>
      </c>
      <c r="I1601" s="25">
        <v>0</v>
      </c>
    </row>
    <row r="1602" spans="1:9" ht="31.5" x14ac:dyDescent="0.25">
      <c r="A1602" s="37" t="s">
        <v>130</v>
      </c>
      <c r="B1602" s="37">
        <v>32459822</v>
      </c>
      <c r="C1602" s="56" t="s">
        <v>3147</v>
      </c>
      <c r="D1602" s="58">
        <v>2226056</v>
      </c>
      <c r="E1602" s="24" t="s">
        <v>7</v>
      </c>
      <c r="F1602" s="25">
        <v>2744.2</v>
      </c>
      <c r="G1602" s="25">
        <v>2554.3000000000002</v>
      </c>
      <c r="H1602" s="25">
        <v>2745.44</v>
      </c>
      <c r="I1602" s="25">
        <v>1035.1199999999999</v>
      </c>
    </row>
    <row r="1603" spans="1:9" ht="31.5" x14ac:dyDescent="0.25">
      <c r="A1603" s="37" t="s">
        <v>130</v>
      </c>
      <c r="B1603" s="37">
        <v>32459822</v>
      </c>
      <c r="C1603" s="56" t="s">
        <v>3148</v>
      </c>
      <c r="D1603" s="57">
        <v>33854361</v>
      </c>
      <c r="E1603" s="24" t="s">
        <v>7</v>
      </c>
      <c r="F1603" s="25">
        <v>414.53</v>
      </c>
      <c r="G1603" s="25">
        <v>410</v>
      </c>
      <c r="H1603" s="25">
        <v>967.46</v>
      </c>
      <c r="I1603" s="25">
        <v>0</v>
      </c>
    </row>
    <row r="1604" spans="1:9" ht="31.5" x14ac:dyDescent="0.25">
      <c r="A1604" s="37" t="s">
        <v>130</v>
      </c>
      <c r="B1604" s="37">
        <v>32459822</v>
      </c>
      <c r="C1604" s="56" t="s">
        <v>3149</v>
      </c>
      <c r="D1604" s="57">
        <v>3025505619</v>
      </c>
      <c r="E1604" s="24" t="s">
        <v>7</v>
      </c>
      <c r="F1604" s="25">
        <v>2399.88</v>
      </c>
      <c r="G1604" s="25">
        <v>2399.88</v>
      </c>
      <c r="H1604" s="25">
        <v>1795.47</v>
      </c>
      <c r="I1604" s="25">
        <v>0</v>
      </c>
    </row>
    <row r="1605" spans="1:9" ht="31.5" x14ac:dyDescent="0.25">
      <c r="A1605" s="37" t="s">
        <v>130</v>
      </c>
      <c r="B1605" s="37">
        <v>32459822</v>
      </c>
      <c r="C1605" s="56" t="s">
        <v>3150</v>
      </c>
      <c r="D1605" s="57">
        <v>2384301883</v>
      </c>
      <c r="E1605" s="24" t="s">
        <v>7</v>
      </c>
      <c r="F1605" s="25">
        <v>235.02</v>
      </c>
      <c r="G1605" s="25">
        <v>235.02</v>
      </c>
      <c r="H1605" s="25">
        <v>0</v>
      </c>
      <c r="I1605" s="25">
        <v>0</v>
      </c>
    </row>
    <row r="1606" spans="1:9" ht="31.5" x14ac:dyDescent="0.25">
      <c r="A1606" s="37" t="s">
        <v>130</v>
      </c>
      <c r="B1606" s="37">
        <v>32459822</v>
      </c>
      <c r="C1606" s="56" t="s">
        <v>3151</v>
      </c>
      <c r="D1606" s="57">
        <v>40348043</v>
      </c>
      <c r="E1606" s="24" t="s">
        <v>7</v>
      </c>
      <c r="F1606" s="25">
        <v>2708.35</v>
      </c>
      <c r="G1606" s="25">
        <v>902.25</v>
      </c>
      <c r="H1606" s="25">
        <v>1350.43</v>
      </c>
      <c r="I1606" s="25">
        <v>0</v>
      </c>
    </row>
    <row r="1607" spans="1:9" ht="31.5" x14ac:dyDescent="0.25">
      <c r="A1607" s="37" t="s">
        <v>130</v>
      </c>
      <c r="B1607" s="37">
        <v>32459822</v>
      </c>
      <c r="C1607" s="56" t="s">
        <v>3152</v>
      </c>
      <c r="D1607" s="57">
        <v>40454787</v>
      </c>
      <c r="E1607" s="24" t="s">
        <v>7</v>
      </c>
      <c r="F1607" s="25">
        <v>12225.76</v>
      </c>
      <c r="G1607" s="25">
        <v>12230</v>
      </c>
      <c r="H1607" s="25">
        <v>30263.85</v>
      </c>
      <c r="I1607" s="25">
        <v>20175.900000000001</v>
      </c>
    </row>
    <row r="1608" spans="1:9" ht="31.5" x14ac:dyDescent="0.25">
      <c r="A1608" s="37" t="s">
        <v>130</v>
      </c>
      <c r="B1608" s="37">
        <v>32459822</v>
      </c>
      <c r="C1608" s="56" t="s">
        <v>3153</v>
      </c>
      <c r="D1608" s="57">
        <v>34034205</v>
      </c>
      <c r="E1608" s="24" t="s">
        <v>7</v>
      </c>
      <c r="F1608" s="25">
        <v>6747.09</v>
      </c>
      <c r="G1608" s="25">
        <v>6424.02</v>
      </c>
      <c r="H1608" s="25">
        <v>6474.37</v>
      </c>
      <c r="I1608" s="25">
        <v>0</v>
      </c>
    </row>
    <row r="1609" spans="1:9" ht="31.5" x14ac:dyDescent="0.25">
      <c r="A1609" s="37" t="s">
        <v>130</v>
      </c>
      <c r="B1609" s="37">
        <v>32459822</v>
      </c>
      <c r="C1609" s="56" t="s">
        <v>3154</v>
      </c>
      <c r="D1609" s="57">
        <v>35066112</v>
      </c>
      <c r="E1609" s="24" t="s">
        <v>7</v>
      </c>
      <c r="F1609" s="25">
        <v>44790.75</v>
      </c>
      <c r="G1609" s="25">
        <v>44790.75</v>
      </c>
      <c r="H1609" s="25">
        <v>0</v>
      </c>
      <c r="I1609" s="25">
        <v>0</v>
      </c>
    </row>
    <row r="1610" spans="1:9" ht="31.5" x14ac:dyDescent="0.25">
      <c r="A1610" s="37" t="s">
        <v>130</v>
      </c>
      <c r="B1610" s="37">
        <v>32459822</v>
      </c>
      <c r="C1610" s="56" t="s">
        <v>3155</v>
      </c>
      <c r="D1610" s="57">
        <v>14291113</v>
      </c>
      <c r="E1610" s="24" t="s">
        <v>7</v>
      </c>
      <c r="F1610" s="25">
        <v>13335.97</v>
      </c>
      <c r="G1610" s="25">
        <v>13077.02</v>
      </c>
      <c r="H1610" s="25">
        <v>10624.77</v>
      </c>
      <c r="I1610" s="25">
        <v>0.03</v>
      </c>
    </row>
    <row r="1611" spans="1:9" ht="31.5" x14ac:dyDescent="0.25">
      <c r="A1611" s="37" t="s">
        <v>130</v>
      </c>
      <c r="B1611" s="37">
        <v>32459822</v>
      </c>
      <c r="C1611" s="56" t="s">
        <v>3156</v>
      </c>
      <c r="D1611" s="57">
        <v>23401664</v>
      </c>
      <c r="E1611" s="24" t="s">
        <v>7</v>
      </c>
      <c r="F1611" s="25">
        <v>4183.16</v>
      </c>
      <c r="G1611" s="25">
        <v>3137.37</v>
      </c>
      <c r="H1611" s="25">
        <v>0</v>
      </c>
      <c r="I1611" s="25">
        <v>0</v>
      </c>
    </row>
    <row r="1612" spans="1:9" ht="31.5" x14ac:dyDescent="0.25">
      <c r="A1612" s="37" t="s">
        <v>130</v>
      </c>
      <c r="B1612" s="37">
        <v>32459822</v>
      </c>
      <c r="C1612" s="56" t="s">
        <v>3157</v>
      </c>
      <c r="D1612" s="57">
        <v>38841645</v>
      </c>
      <c r="E1612" s="24" t="s">
        <v>7</v>
      </c>
      <c r="F1612" s="25">
        <v>879.06</v>
      </c>
      <c r="G1612" s="25">
        <v>689.16</v>
      </c>
      <c r="H1612" s="25">
        <v>1830.01</v>
      </c>
      <c r="I1612" s="25">
        <v>119.69</v>
      </c>
    </row>
    <row r="1613" spans="1:9" ht="31.5" x14ac:dyDescent="0.25">
      <c r="A1613" s="37" t="s">
        <v>130</v>
      </c>
      <c r="B1613" s="37">
        <v>32459822</v>
      </c>
      <c r="C1613" s="56" t="s">
        <v>3158</v>
      </c>
      <c r="D1613" s="57">
        <v>41083979</v>
      </c>
      <c r="E1613" s="24" t="s">
        <v>7</v>
      </c>
      <c r="F1613" s="25">
        <v>20508.919999999998</v>
      </c>
      <c r="G1613" s="25">
        <v>6076.72</v>
      </c>
      <c r="H1613" s="25">
        <v>19953.78</v>
      </c>
      <c r="I1613" s="25">
        <v>10071.91</v>
      </c>
    </row>
    <row r="1614" spans="1:9" ht="31.5" x14ac:dyDescent="0.25">
      <c r="A1614" s="37" t="s">
        <v>130</v>
      </c>
      <c r="B1614" s="37">
        <v>32459822</v>
      </c>
      <c r="C1614" s="56" t="s">
        <v>3159</v>
      </c>
      <c r="D1614" s="57">
        <v>40514772</v>
      </c>
      <c r="E1614" s="24" t="s">
        <v>7</v>
      </c>
      <c r="F1614" s="25">
        <v>981.4</v>
      </c>
      <c r="G1614" s="25">
        <v>560.79999999999995</v>
      </c>
      <c r="H1614" s="25">
        <v>981.18</v>
      </c>
      <c r="I1614" s="25">
        <v>840.87</v>
      </c>
    </row>
    <row r="1615" spans="1:9" ht="31.5" x14ac:dyDescent="0.25">
      <c r="A1615" s="37" t="s">
        <v>130</v>
      </c>
      <c r="B1615" s="37">
        <v>32459822</v>
      </c>
      <c r="C1615" s="56" t="s">
        <v>3160</v>
      </c>
      <c r="D1615" s="57">
        <v>31554228</v>
      </c>
      <c r="E1615" s="24" t="s">
        <v>7</v>
      </c>
      <c r="F1615" s="25">
        <v>5640.94</v>
      </c>
      <c r="G1615" s="25">
        <v>5640.94</v>
      </c>
      <c r="H1615" s="25">
        <v>0</v>
      </c>
      <c r="I1615" s="25">
        <v>0</v>
      </c>
    </row>
    <row r="1616" spans="1:9" ht="31.5" x14ac:dyDescent="0.25">
      <c r="A1616" s="37" t="s">
        <v>130</v>
      </c>
      <c r="B1616" s="37">
        <v>32459822</v>
      </c>
      <c r="C1616" s="56" t="s">
        <v>3161</v>
      </c>
      <c r="D1616" s="57">
        <v>2811910552</v>
      </c>
      <c r="E1616" s="24" t="s">
        <v>7</v>
      </c>
      <c r="F1616" s="25">
        <v>297.67</v>
      </c>
      <c r="G1616" s="25">
        <v>297.67</v>
      </c>
      <c r="H1616" s="25">
        <v>0</v>
      </c>
      <c r="I1616" s="25">
        <v>0</v>
      </c>
    </row>
    <row r="1617" spans="1:9" ht="31.5" x14ac:dyDescent="0.25">
      <c r="A1617" s="37" t="s">
        <v>130</v>
      </c>
      <c r="B1617" s="37">
        <v>32459822</v>
      </c>
      <c r="C1617" s="56" t="s">
        <v>3162</v>
      </c>
      <c r="D1617" s="57">
        <v>23630755</v>
      </c>
      <c r="E1617" s="24" t="s">
        <v>7</v>
      </c>
      <c r="F1617" s="25">
        <v>166.47</v>
      </c>
      <c r="G1617" s="25">
        <v>166.47</v>
      </c>
      <c r="H1617" s="25">
        <v>166.59</v>
      </c>
      <c r="I1617" s="25">
        <v>111.06</v>
      </c>
    </row>
    <row r="1618" spans="1:9" ht="31.5" x14ac:dyDescent="0.25">
      <c r="A1618" s="37" t="s">
        <v>130</v>
      </c>
      <c r="B1618" s="37">
        <v>32459822</v>
      </c>
      <c r="C1618" s="56" t="s">
        <v>3163</v>
      </c>
      <c r="D1618" s="58">
        <v>913545</v>
      </c>
      <c r="E1618" s="24" t="s">
        <v>7</v>
      </c>
      <c r="F1618" s="25">
        <v>6325.8</v>
      </c>
      <c r="G1618" s="25">
        <v>1220.55</v>
      </c>
      <c r="H1618" s="25">
        <v>10550.7</v>
      </c>
      <c r="I1618" s="25">
        <v>4664.5200000000004</v>
      </c>
    </row>
    <row r="1619" spans="1:9" x14ac:dyDescent="0.25">
      <c r="A1619" s="37" t="s">
        <v>130</v>
      </c>
      <c r="B1619" s="37">
        <v>32459822</v>
      </c>
      <c r="C1619" s="56" t="s">
        <v>3164</v>
      </c>
      <c r="D1619" s="58">
        <v>30083573</v>
      </c>
      <c r="E1619" s="24"/>
      <c r="F1619" s="25">
        <v>0</v>
      </c>
      <c r="G1619" s="25">
        <v>0</v>
      </c>
      <c r="H1619" s="25">
        <v>279050.34999999998</v>
      </c>
      <c r="I1619" s="25">
        <v>0</v>
      </c>
    </row>
    <row r="1620" spans="1:9" ht="31.5" x14ac:dyDescent="0.25">
      <c r="A1620" s="37" t="s">
        <v>130</v>
      </c>
      <c r="B1620" s="37">
        <v>32459822</v>
      </c>
      <c r="C1620" s="56" t="s">
        <v>3165</v>
      </c>
      <c r="D1620" s="57">
        <v>41268404</v>
      </c>
      <c r="E1620" s="24" t="s">
        <v>7</v>
      </c>
      <c r="F1620" s="25">
        <v>1294.76</v>
      </c>
      <c r="G1620" s="25">
        <v>0</v>
      </c>
      <c r="H1620" s="25">
        <v>1166.1400000000001</v>
      </c>
      <c r="I1620" s="25">
        <v>0.01</v>
      </c>
    </row>
    <row r="1621" spans="1:9" x14ac:dyDescent="0.25">
      <c r="A1621" s="37" t="s">
        <v>130</v>
      </c>
      <c r="B1621" s="37">
        <v>32459822</v>
      </c>
      <c r="C1621" s="56" t="s">
        <v>3166</v>
      </c>
      <c r="D1621" s="57">
        <v>39698290</v>
      </c>
      <c r="E1621" s="24"/>
      <c r="F1621" s="25">
        <v>0</v>
      </c>
      <c r="G1621" s="25">
        <v>0</v>
      </c>
      <c r="H1621" s="25">
        <v>1036.56</v>
      </c>
      <c r="I1621" s="25">
        <v>518.28</v>
      </c>
    </row>
    <row r="1622" spans="1:9" x14ac:dyDescent="0.25">
      <c r="A1622" s="37" t="s">
        <v>130</v>
      </c>
      <c r="B1622" s="37">
        <v>32459822</v>
      </c>
      <c r="C1622" s="56" t="s">
        <v>3167</v>
      </c>
      <c r="D1622" s="57">
        <v>20122395</v>
      </c>
      <c r="E1622" s="24"/>
      <c r="F1622" s="25">
        <v>0</v>
      </c>
      <c r="G1622" s="25">
        <v>0</v>
      </c>
      <c r="H1622" s="25">
        <v>3420.64</v>
      </c>
      <c r="I1622" s="25">
        <v>1710.32</v>
      </c>
    </row>
    <row r="1623" spans="1:9" ht="31.5" x14ac:dyDescent="0.25">
      <c r="A1623" s="37" t="s">
        <v>130</v>
      </c>
      <c r="B1623" s="37">
        <v>32459822</v>
      </c>
      <c r="C1623" s="56" t="s">
        <v>3168</v>
      </c>
      <c r="D1623" s="57">
        <v>23040108</v>
      </c>
      <c r="E1623" s="24" t="s">
        <v>7</v>
      </c>
      <c r="F1623" s="25">
        <v>3537.96</v>
      </c>
      <c r="G1623" s="25">
        <v>3537.96</v>
      </c>
      <c r="H1623" s="25">
        <v>950.18</v>
      </c>
      <c r="I1623" s="25">
        <v>0</v>
      </c>
    </row>
    <row r="1624" spans="1:9" ht="31.5" x14ac:dyDescent="0.25">
      <c r="A1624" s="37" t="s">
        <v>130</v>
      </c>
      <c r="B1624" s="37">
        <v>32459822</v>
      </c>
      <c r="C1624" s="56" t="s">
        <v>3169</v>
      </c>
      <c r="D1624" s="57">
        <v>35638531</v>
      </c>
      <c r="E1624" s="24" t="s">
        <v>7</v>
      </c>
      <c r="F1624" s="25">
        <v>351.15</v>
      </c>
      <c r="G1624" s="25">
        <v>351.15</v>
      </c>
      <c r="H1624" s="25">
        <v>0</v>
      </c>
      <c r="I1624" s="25">
        <v>0</v>
      </c>
    </row>
    <row r="1625" spans="1:9" ht="31.5" x14ac:dyDescent="0.25">
      <c r="A1625" s="37" t="s">
        <v>130</v>
      </c>
      <c r="B1625" s="37">
        <v>32459822</v>
      </c>
      <c r="C1625" s="56" t="s">
        <v>3170</v>
      </c>
      <c r="D1625" s="57">
        <v>30841082</v>
      </c>
      <c r="E1625" s="24" t="s">
        <v>7</v>
      </c>
      <c r="F1625" s="25">
        <v>4177.75</v>
      </c>
      <c r="G1625" s="25">
        <v>4180</v>
      </c>
      <c r="H1625" s="25">
        <v>0</v>
      </c>
      <c r="I1625" s="25">
        <v>0</v>
      </c>
    </row>
    <row r="1626" spans="1:9" ht="31.5" x14ac:dyDescent="0.25">
      <c r="A1626" s="37" t="s">
        <v>130</v>
      </c>
      <c r="B1626" s="37">
        <v>32459822</v>
      </c>
      <c r="C1626" s="56" t="s">
        <v>3171</v>
      </c>
      <c r="D1626" s="57">
        <v>23040551</v>
      </c>
      <c r="E1626" s="24" t="s">
        <v>7</v>
      </c>
      <c r="F1626" s="25">
        <v>1286.68</v>
      </c>
      <c r="G1626" s="25">
        <v>1286.6199999999999</v>
      </c>
      <c r="H1626" s="25">
        <v>7671.78</v>
      </c>
      <c r="I1626" s="25">
        <v>576.74</v>
      </c>
    </row>
    <row r="1627" spans="1:9" ht="31.5" x14ac:dyDescent="0.25">
      <c r="A1627" s="37" t="s">
        <v>130</v>
      </c>
      <c r="B1627" s="37">
        <v>32459822</v>
      </c>
      <c r="C1627" s="56" t="s">
        <v>3172</v>
      </c>
      <c r="D1627" s="58">
        <v>2756067</v>
      </c>
      <c r="E1627" s="24" t="s">
        <v>7</v>
      </c>
      <c r="F1627" s="25">
        <v>258.95</v>
      </c>
      <c r="G1627" s="25">
        <v>258.95</v>
      </c>
      <c r="H1627" s="25">
        <v>129.57</v>
      </c>
      <c r="I1627" s="25">
        <v>0</v>
      </c>
    </row>
    <row r="1628" spans="1:9" ht="31.5" x14ac:dyDescent="0.25">
      <c r="A1628" s="37" t="s">
        <v>130</v>
      </c>
      <c r="B1628" s="37">
        <v>32459822</v>
      </c>
      <c r="C1628" s="56" t="s">
        <v>3173</v>
      </c>
      <c r="D1628" s="57">
        <v>26174022</v>
      </c>
      <c r="E1628" s="24" t="s">
        <v>7</v>
      </c>
      <c r="F1628" s="25">
        <v>203.02</v>
      </c>
      <c r="G1628" s="25">
        <v>130.44999999999999</v>
      </c>
      <c r="H1628" s="25">
        <v>259.14</v>
      </c>
      <c r="I1628" s="25">
        <v>0</v>
      </c>
    </row>
    <row r="1629" spans="1:9" ht="31.5" x14ac:dyDescent="0.25">
      <c r="A1629" s="37" t="s">
        <v>130</v>
      </c>
      <c r="B1629" s="37">
        <v>32459822</v>
      </c>
      <c r="C1629" s="56" t="s">
        <v>3174</v>
      </c>
      <c r="D1629" s="58">
        <v>5465809</v>
      </c>
      <c r="E1629" s="24" t="s">
        <v>7</v>
      </c>
      <c r="F1629" s="25">
        <v>959.17</v>
      </c>
      <c r="G1629" s="38">
        <v>840</v>
      </c>
      <c r="H1629" s="25">
        <v>1081.6600000000001</v>
      </c>
      <c r="I1629" s="25">
        <v>243.77</v>
      </c>
    </row>
    <row r="1630" spans="1:9" ht="31.5" x14ac:dyDescent="0.25">
      <c r="A1630" s="37" t="s">
        <v>130</v>
      </c>
      <c r="B1630" s="37">
        <v>32459822</v>
      </c>
      <c r="C1630" s="56" t="s">
        <v>3175</v>
      </c>
      <c r="D1630" s="57">
        <v>23630904</v>
      </c>
      <c r="E1630" s="24" t="s">
        <v>7</v>
      </c>
      <c r="F1630" s="25">
        <v>43.65</v>
      </c>
      <c r="G1630" s="25">
        <v>43.65</v>
      </c>
      <c r="H1630" s="25">
        <v>0</v>
      </c>
      <c r="I1630" s="25">
        <v>0</v>
      </c>
    </row>
    <row r="1631" spans="1:9" ht="31.5" x14ac:dyDescent="0.25">
      <c r="A1631" s="37" t="s">
        <v>130</v>
      </c>
      <c r="B1631" s="37">
        <v>32459822</v>
      </c>
      <c r="C1631" s="56" t="s">
        <v>3176</v>
      </c>
      <c r="D1631" s="57">
        <v>32332526</v>
      </c>
      <c r="E1631" s="24" t="s">
        <v>7</v>
      </c>
      <c r="F1631" s="25">
        <v>1709.08</v>
      </c>
      <c r="G1631" s="25">
        <v>1519.18</v>
      </c>
      <c r="H1631" s="25">
        <v>2850.54</v>
      </c>
      <c r="I1631" s="25">
        <v>0</v>
      </c>
    </row>
    <row r="1632" spans="1:9" ht="31.5" x14ac:dyDescent="0.25">
      <c r="A1632" s="37" t="s">
        <v>130</v>
      </c>
      <c r="B1632" s="37">
        <v>32459822</v>
      </c>
      <c r="C1632" s="56" t="s">
        <v>3177</v>
      </c>
      <c r="D1632" s="57">
        <v>21685166</v>
      </c>
      <c r="E1632" s="24" t="s">
        <v>7</v>
      </c>
      <c r="F1632" s="25">
        <v>106.54</v>
      </c>
      <c r="G1632" s="25">
        <v>106.54</v>
      </c>
      <c r="H1632" s="25">
        <v>106.54</v>
      </c>
      <c r="I1632" s="25">
        <v>106.54</v>
      </c>
    </row>
    <row r="1633" spans="1:9" ht="31.5" x14ac:dyDescent="0.25">
      <c r="A1633" s="37" t="s">
        <v>130</v>
      </c>
      <c r="B1633" s="37">
        <v>32459822</v>
      </c>
      <c r="C1633" s="56" t="s">
        <v>3178</v>
      </c>
      <c r="D1633" s="57">
        <v>41688009</v>
      </c>
      <c r="E1633" s="24" t="s">
        <v>7</v>
      </c>
      <c r="F1633" s="25">
        <v>0</v>
      </c>
      <c r="G1633" s="25">
        <v>0</v>
      </c>
      <c r="H1633" s="25">
        <v>1559.28</v>
      </c>
      <c r="I1633" s="25">
        <v>1039.52</v>
      </c>
    </row>
    <row r="1634" spans="1:9" ht="47.25" x14ac:dyDescent="0.25">
      <c r="A1634" s="37" t="s">
        <v>130</v>
      </c>
      <c r="B1634" s="37">
        <v>32459822</v>
      </c>
      <c r="C1634" s="56" t="s">
        <v>3179</v>
      </c>
      <c r="D1634" s="58">
        <v>32129</v>
      </c>
      <c r="E1634" s="24" t="s">
        <v>7</v>
      </c>
      <c r="F1634" s="25">
        <v>3878.11</v>
      </c>
      <c r="G1634" s="25">
        <v>3821.62</v>
      </c>
      <c r="H1634" s="25">
        <v>4537.3500000000004</v>
      </c>
      <c r="I1634" s="25">
        <v>4235.6400000000003</v>
      </c>
    </row>
    <row r="1635" spans="1:9" ht="31.5" x14ac:dyDescent="0.25">
      <c r="A1635" s="37" t="s">
        <v>130</v>
      </c>
      <c r="B1635" s="37">
        <v>32459822</v>
      </c>
      <c r="C1635" s="56" t="s">
        <v>3180</v>
      </c>
      <c r="D1635" s="57">
        <v>40537543</v>
      </c>
      <c r="E1635" s="24" t="s">
        <v>7</v>
      </c>
      <c r="F1635" s="25">
        <v>2832.84</v>
      </c>
      <c r="G1635" s="25">
        <v>2832.84</v>
      </c>
      <c r="H1635" s="25">
        <v>4238.79</v>
      </c>
      <c r="I1635" s="25">
        <v>0</v>
      </c>
    </row>
    <row r="1636" spans="1:9" ht="31.5" x14ac:dyDescent="0.25">
      <c r="A1636" s="37" t="s">
        <v>130</v>
      </c>
      <c r="B1636" s="37">
        <v>32459822</v>
      </c>
      <c r="C1636" s="56" t="s">
        <v>3181</v>
      </c>
      <c r="D1636" s="57">
        <v>40611471</v>
      </c>
      <c r="E1636" s="24" t="s">
        <v>7</v>
      </c>
      <c r="F1636" s="25">
        <v>1150.47</v>
      </c>
      <c r="G1636" s="25">
        <v>1150</v>
      </c>
      <c r="H1636" s="25">
        <v>1721.73</v>
      </c>
      <c r="I1636" s="25">
        <v>0.3</v>
      </c>
    </row>
    <row r="1637" spans="1:9" ht="31.5" x14ac:dyDescent="0.25">
      <c r="A1637" s="37" t="s">
        <v>130</v>
      </c>
      <c r="B1637" s="37">
        <v>32459822</v>
      </c>
      <c r="C1637" s="56" t="s">
        <v>3182</v>
      </c>
      <c r="D1637" s="57">
        <v>23402764</v>
      </c>
      <c r="E1637" s="24" t="s">
        <v>7</v>
      </c>
      <c r="F1637" s="25">
        <v>575.86</v>
      </c>
      <c r="G1637" s="25">
        <v>575.86</v>
      </c>
      <c r="H1637" s="25">
        <v>575.86</v>
      </c>
      <c r="I1637" s="25">
        <v>576.86</v>
      </c>
    </row>
    <row r="1638" spans="1:9" ht="31.5" x14ac:dyDescent="0.25">
      <c r="A1638" s="37" t="s">
        <v>130</v>
      </c>
      <c r="B1638" s="37">
        <v>32459822</v>
      </c>
      <c r="C1638" s="56" t="s">
        <v>3183</v>
      </c>
      <c r="D1638" s="57">
        <v>13857357</v>
      </c>
      <c r="E1638" s="24" t="s">
        <v>7</v>
      </c>
      <c r="F1638" s="25">
        <v>176.85</v>
      </c>
      <c r="G1638" s="25">
        <v>74.349999999999994</v>
      </c>
      <c r="H1638" s="25">
        <v>695.7</v>
      </c>
      <c r="I1638" s="25">
        <v>695.7</v>
      </c>
    </row>
    <row r="1639" spans="1:9" x14ac:dyDescent="0.25">
      <c r="A1639" s="37" t="s">
        <v>130</v>
      </c>
      <c r="B1639" s="37">
        <v>32459822</v>
      </c>
      <c r="C1639" s="56" t="s">
        <v>3184</v>
      </c>
      <c r="D1639" s="57">
        <v>13844159</v>
      </c>
      <c r="E1639" s="24"/>
      <c r="F1639" s="25">
        <v>0</v>
      </c>
      <c r="G1639" s="25">
        <v>0</v>
      </c>
      <c r="H1639" s="25">
        <v>647.85</v>
      </c>
      <c r="I1639" s="25">
        <v>0</v>
      </c>
    </row>
    <row r="1640" spans="1:9" ht="31.5" x14ac:dyDescent="0.25">
      <c r="A1640" s="37" t="s">
        <v>130</v>
      </c>
      <c r="B1640" s="37">
        <v>32459822</v>
      </c>
      <c r="C1640" s="56" t="s">
        <v>3185</v>
      </c>
      <c r="D1640" s="57">
        <v>25382949</v>
      </c>
      <c r="E1640" s="24" t="s">
        <v>7</v>
      </c>
      <c r="F1640" s="25">
        <v>369.99</v>
      </c>
      <c r="G1640" s="25">
        <v>369.99</v>
      </c>
      <c r="H1640" s="25">
        <v>369.99</v>
      </c>
      <c r="I1640" s="25">
        <v>369.99</v>
      </c>
    </row>
    <row r="1641" spans="1:9" ht="31.5" x14ac:dyDescent="0.25">
      <c r="A1641" s="37" t="s">
        <v>130</v>
      </c>
      <c r="B1641" s="37">
        <v>32459822</v>
      </c>
      <c r="C1641" s="56" t="s">
        <v>3186</v>
      </c>
      <c r="D1641" s="57">
        <v>31882250</v>
      </c>
      <c r="E1641" s="24" t="s">
        <v>7</v>
      </c>
      <c r="F1641" s="25">
        <v>614.89</v>
      </c>
      <c r="G1641" s="25">
        <v>153.58000000000001</v>
      </c>
      <c r="H1641" s="25">
        <v>461.45</v>
      </c>
      <c r="I1641" s="25">
        <v>307.57</v>
      </c>
    </row>
    <row r="1642" spans="1:9" ht="31.5" x14ac:dyDescent="0.25">
      <c r="A1642" s="37" t="s">
        <v>130</v>
      </c>
      <c r="B1642" s="37">
        <v>32459822</v>
      </c>
      <c r="C1642" s="56" t="s">
        <v>3187</v>
      </c>
      <c r="D1642" s="57">
        <v>43561851</v>
      </c>
      <c r="E1642" s="24" t="s">
        <v>7</v>
      </c>
      <c r="F1642" s="25">
        <v>0</v>
      </c>
      <c r="G1642" s="25">
        <v>0</v>
      </c>
      <c r="H1642" s="25">
        <v>53.93</v>
      </c>
      <c r="I1642" s="25">
        <v>0</v>
      </c>
    </row>
    <row r="1643" spans="1:9" ht="31.5" x14ac:dyDescent="0.25">
      <c r="A1643" s="37" t="s">
        <v>130</v>
      </c>
      <c r="B1643" s="37">
        <v>32459822</v>
      </c>
      <c r="C1643" s="56" t="s">
        <v>3188</v>
      </c>
      <c r="D1643" s="57">
        <v>43399635</v>
      </c>
      <c r="E1643" s="24" t="s">
        <v>7</v>
      </c>
      <c r="F1643" s="25">
        <v>0</v>
      </c>
      <c r="G1643" s="25">
        <v>0</v>
      </c>
      <c r="H1643" s="25">
        <v>12834.8</v>
      </c>
      <c r="I1643" s="25">
        <v>8556.52</v>
      </c>
    </row>
    <row r="1644" spans="1:9" ht="31.5" x14ac:dyDescent="0.25">
      <c r="A1644" s="37" t="s">
        <v>130</v>
      </c>
      <c r="B1644" s="37">
        <v>32459822</v>
      </c>
      <c r="C1644" s="56" t="s">
        <v>3189</v>
      </c>
      <c r="D1644" s="57">
        <v>40334470</v>
      </c>
      <c r="E1644" s="24" t="s">
        <v>7</v>
      </c>
      <c r="F1644" s="25">
        <v>5010.0600000000004</v>
      </c>
      <c r="G1644" s="25">
        <v>5010.0600000000004</v>
      </c>
      <c r="H1644" s="25">
        <v>5838.89</v>
      </c>
      <c r="I1644" s="25">
        <v>3340.04</v>
      </c>
    </row>
    <row r="1645" spans="1:9" ht="31.5" x14ac:dyDescent="0.25">
      <c r="A1645" s="37" t="s">
        <v>130</v>
      </c>
      <c r="B1645" s="37">
        <v>32459822</v>
      </c>
      <c r="C1645" s="56" t="s">
        <v>3190</v>
      </c>
      <c r="D1645" s="57">
        <v>23037856</v>
      </c>
      <c r="E1645" s="24" t="s">
        <v>7</v>
      </c>
      <c r="F1645" s="25">
        <v>3929.21</v>
      </c>
      <c r="G1645" s="25">
        <v>3930</v>
      </c>
      <c r="H1645" s="25">
        <v>3026.13</v>
      </c>
      <c r="I1645" s="25">
        <v>1261.51</v>
      </c>
    </row>
    <row r="1646" spans="1:9" ht="31.5" x14ac:dyDescent="0.25">
      <c r="A1646" s="37" t="s">
        <v>130</v>
      </c>
      <c r="B1646" s="37">
        <v>32459822</v>
      </c>
      <c r="C1646" s="56" t="s">
        <v>3191</v>
      </c>
      <c r="D1646" s="57">
        <v>22442098</v>
      </c>
      <c r="E1646" s="24" t="s">
        <v>7</v>
      </c>
      <c r="F1646" s="25">
        <v>1286.53</v>
      </c>
      <c r="G1646" s="25">
        <v>1286.53</v>
      </c>
      <c r="H1646" s="25">
        <v>1929.68</v>
      </c>
      <c r="I1646" s="25">
        <v>4.6399999999999997</v>
      </c>
    </row>
    <row r="1647" spans="1:9" ht="31.5" x14ac:dyDescent="0.25">
      <c r="A1647" s="37" t="s">
        <v>130</v>
      </c>
      <c r="B1647" s="37">
        <v>32459822</v>
      </c>
      <c r="C1647" s="56" t="s">
        <v>3192</v>
      </c>
      <c r="D1647" s="57">
        <v>32884814</v>
      </c>
      <c r="E1647" s="24" t="s">
        <v>7</v>
      </c>
      <c r="F1647" s="25">
        <v>1027659.86</v>
      </c>
      <c r="G1647" s="25">
        <v>1027659.86</v>
      </c>
      <c r="H1647" s="25">
        <v>1027659.86</v>
      </c>
      <c r="I1647" s="25">
        <v>1027659.86</v>
      </c>
    </row>
    <row r="1648" spans="1:9" ht="31.5" x14ac:dyDescent="0.25">
      <c r="A1648" s="37" t="s">
        <v>130</v>
      </c>
      <c r="B1648" s="37">
        <v>32459822</v>
      </c>
      <c r="C1648" s="56" t="s">
        <v>3193</v>
      </c>
      <c r="D1648" s="57">
        <v>34511098</v>
      </c>
      <c r="E1648" s="24" t="s">
        <v>7</v>
      </c>
      <c r="F1648" s="25">
        <v>442.55</v>
      </c>
      <c r="G1648" s="25">
        <v>0</v>
      </c>
      <c r="H1648" s="25">
        <v>0</v>
      </c>
      <c r="I1648" s="25">
        <v>0</v>
      </c>
    </row>
    <row r="1649" spans="1:9" ht="31.5" x14ac:dyDescent="0.25">
      <c r="A1649" s="37" t="s">
        <v>130</v>
      </c>
      <c r="B1649" s="37">
        <v>32459822</v>
      </c>
      <c r="C1649" s="56" t="s">
        <v>3194</v>
      </c>
      <c r="D1649" s="57">
        <v>13871475</v>
      </c>
      <c r="E1649" s="24" t="s">
        <v>7</v>
      </c>
      <c r="F1649" s="25">
        <v>42.72</v>
      </c>
      <c r="G1649" s="25">
        <v>42.72</v>
      </c>
      <c r="H1649" s="25">
        <v>42.74</v>
      </c>
      <c r="I1649" s="25">
        <v>4.49</v>
      </c>
    </row>
    <row r="1650" spans="1:9" ht="31.5" x14ac:dyDescent="0.25">
      <c r="A1650" s="37" t="s">
        <v>130</v>
      </c>
      <c r="B1650" s="37">
        <v>32459822</v>
      </c>
      <c r="C1650" s="56" t="s">
        <v>3195</v>
      </c>
      <c r="D1650" s="57">
        <v>22433219</v>
      </c>
      <c r="E1650" s="24" t="s">
        <v>7</v>
      </c>
      <c r="F1650" s="25">
        <v>285.08999999999997</v>
      </c>
      <c r="G1650" s="38">
        <v>290</v>
      </c>
      <c r="H1650" s="25">
        <v>0</v>
      </c>
      <c r="I1650" s="25">
        <v>0</v>
      </c>
    </row>
    <row r="1651" spans="1:9" ht="31.5" x14ac:dyDescent="0.25">
      <c r="A1651" s="37" t="s">
        <v>130</v>
      </c>
      <c r="B1651" s="37">
        <v>32459822</v>
      </c>
      <c r="C1651" s="56" t="s">
        <v>3196</v>
      </c>
      <c r="D1651" s="57">
        <v>23038784</v>
      </c>
      <c r="E1651" s="24" t="s">
        <v>7</v>
      </c>
      <c r="F1651" s="25">
        <v>2148.35</v>
      </c>
      <c r="G1651" s="25">
        <v>2144.2199999999998</v>
      </c>
      <c r="H1651" s="25">
        <v>3319.97</v>
      </c>
      <c r="I1651" s="25">
        <v>0</v>
      </c>
    </row>
    <row r="1652" spans="1:9" ht="31.5" x14ac:dyDescent="0.25">
      <c r="A1652" s="37" t="s">
        <v>130</v>
      </c>
      <c r="B1652" s="37">
        <v>32459822</v>
      </c>
      <c r="C1652" s="56" t="s">
        <v>3197</v>
      </c>
      <c r="D1652" s="57">
        <v>40482327</v>
      </c>
      <c r="E1652" s="24" t="s">
        <v>7</v>
      </c>
      <c r="F1652" s="25">
        <v>6917.69</v>
      </c>
      <c r="G1652" s="25">
        <v>6239.49</v>
      </c>
      <c r="H1652" s="25">
        <v>8415.6200000000008</v>
      </c>
      <c r="I1652" s="25">
        <v>0</v>
      </c>
    </row>
    <row r="1653" spans="1:9" ht="31.5" x14ac:dyDescent="0.25">
      <c r="A1653" s="37" t="s">
        <v>130</v>
      </c>
      <c r="B1653" s="37">
        <v>32459822</v>
      </c>
      <c r="C1653" s="56" t="s">
        <v>3198</v>
      </c>
      <c r="D1653" s="57">
        <v>35722900</v>
      </c>
      <c r="E1653" s="24" t="s">
        <v>7</v>
      </c>
      <c r="F1653" s="25">
        <v>0</v>
      </c>
      <c r="G1653" s="25">
        <v>0</v>
      </c>
      <c r="H1653" s="25">
        <v>4.4400000000000004</v>
      </c>
      <c r="I1653" s="25">
        <v>0</v>
      </c>
    </row>
    <row r="1654" spans="1:9" ht="31.5" x14ac:dyDescent="0.25">
      <c r="A1654" s="37" t="s">
        <v>130</v>
      </c>
      <c r="B1654" s="37">
        <v>32459822</v>
      </c>
      <c r="C1654" s="56" t="s">
        <v>3199</v>
      </c>
      <c r="D1654" s="57">
        <v>43626028</v>
      </c>
      <c r="E1654" s="24" t="s">
        <v>7</v>
      </c>
      <c r="F1654" s="25">
        <v>0</v>
      </c>
      <c r="G1654" s="25">
        <v>0</v>
      </c>
      <c r="H1654" s="25">
        <v>546.29</v>
      </c>
      <c r="I1654" s="25">
        <v>0</v>
      </c>
    </row>
    <row r="1655" spans="1:9" ht="31.5" x14ac:dyDescent="0.25">
      <c r="A1655" s="37" t="s">
        <v>130</v>
      </c>
      <c r="B1655" s="37">
        <v>32459822</v>
      </c>
      <c r="C1655" s="56" t="s">
        <v>3200</v>
      </c>
      <c r="D1655" s="57">
        <v>35218476</v>
      </c>
      <c r="E1655" s="24" t="s">
        <v>7</v>
      </c>
      <c r="F1655" s="25">
        <v>0</v>
      </c>
      <c r="G1655" s="25">
        <v>0</v>
      </c>
      <c r="H1655" s="25">
        <v>14766.14</v>
      </c>
      <c r="I1655" s="25">
        <v>0</v>
      </c>
    </row>
    <row r="1656" spans="1:9" ht="31.5" x14ac:dyDescent="0.25">
      <c r="A1656" s="37" t="s">
        <v>130</v>
      </c>
      <c r="B1656" s="37">
        <v>32459822</v>
      </c>
      <c r="C1656" s="56" t="s">
        <v>3201</v>
      </c>
      <c r="D1656" s="57">
        <v>42602404</v>
      </c>
      <c r="E1656" s="24" t="s">
        <v>7</v>
      </c>
      <c r="F1656" s="25">
        <v>0</v>
      </c>
      <c r="G1656" s="25">
        <v>0</v>
      </c>
      <c r="H1656" s="25">
        <v>841.34</v>
      </c>
      <c r="I1656" s="25">
        <v>0</v>
      </c>
    </row>
    <row r="1657" spans="1:9" ht="31.5" x14ac:dyDescent="0.25">
      <c r="A1657" s="37" t="s">
        <v>130</v>
      </c>
      <c r="B1657" s="37">
        <v>32459822</v>
      </c>
      <c r="C1657" s="56" t="s">
        <v>3202</v>
      </c>
      <c r="D1657" s="57">
        <v>21031996</v>
      </c>
      <c r="E1657" s="24" t="s">
        <v>7</v>
      </c>
      <c r="F1657" s="25">
        <v>719.15</v>
      </c>
      <c r="G1657" s="25">
        <v>286.82</v>
      </c>
      <c r="H1657" s="25">
        <v>573.85</v>
      </c>
      <c r="I1657" s="25">
        <v>286.82</v>
      </c>
    </row>
    <row r="1658" spans="1:9" ht="31.5" x14ac:dyDescent="0.25">
      <c r="A1658" s="37" t="s">
        <v>130</v>
      </c>
      <c r="B1658" s="37">
        <v>32459822</v>
      </c>
      <c r="C1658" s="56" t="s">
        <v>3203</v>
      </c>
      <c r="D1658" s="57">
        <v>23039105</v>
      </c>
      <c r="E1658" s="24" t="s">
        <v>7</v>
      </c>
      <c r="F1658" s="25">
        <v>0</v>
      </c>
      <c r="G1658" s="25">
        <v>0</v>
      </c>
      <c r="H1658" s="25">
        <v>1915.53</v>
      </c>
      <c r="I1658" s="25">
        <v>0</v>
      </c>
    </row>
    <row r="1659" spans="1:9" ht="31.5" x14ac:dyDescent="0.25">
      <c r="A1659" s="37" t="s">
        <v>130</v>
      </c>
      <c r="B1659" s="37">
        <v>32459822</v>
      </c>
      <c r="C1659" s="56" t="s">
        <v>3204</v>
      </c>
      <c r="D1659" s="57">
        <v>31554322</v>
      </c>
      <c r="E1659" s="24" t="s">
        <v>7</v>
      </c>
      <c r="F1659" s="25">
        <v>273.97000000000003</v>
      </c>
      <c r="G1659" s="25">
        <v>270</v>
      </c>
      <c r="H1659" s="25">
        <v>0</v>
      </c>
      <c r="I1659" s="25">
        <v>0</v>
      </c>
    </row>
    <row r="1660" spans="1:9" ht="31.5" x14ac:dyDescent="0.25">
      <c r="A1660" s="37" t="s">
        <v>130</v>
      </c>
      <c r="B1660" s="37">
        <v>32459822</v>
      </c>
      <c r="C1660" s="56" t="s">
        <v>3205</v>
      </c>
      <c r="D1660" s="57">
        <v>30333753</v>
      </c>
      <c r="E1660" s="24" t="s">
        <v>7</v>
      </c>
      <c r="F1660" s="25">
        <v>258.95</v>
      </c>
      <c r="G1660" s="25">
        <v>258.95</v>
      </c>
      <c r="H1660" s="25">
        <v>259.14</v>
      </c>
      <c r="I1660" s="25">
        <v>0</v>
      </c>
    </row>
    <row r="1661" spans="1:9" ht="31.5" x14ac:dyDescent="0.25">
      <c r="A1661" s="37" t="s">
        <v>130</v>
      </c>
      <c r="B1661" s="37">
        <v>32459822</v>
      </c>
      <c r="C1661" s="56" t="s">
        <v>3206</v>
      </c>
      <c r="D1661" s="57">
        <v>40515509</v>
      </c>
      <c r="E1661" s="24" t="s">
        <v>7</v>
      </c>
      <c r="F1661" s="25">
        <v>0.02</v>
      </c>
      <c r="G1661" s="25">
        <v>0</v>
      </c>
      <c r="H1661" s="25">
        <v>0</v>
      </c>
      <c r="I1661" s="25">
        <v>0</v>
      </c>
    </row>
    <row r="1662" spans="1:9" ht="31.5" x14ac:dyDescent="0.25">
      <c r="A1662" s="37" t="s">
        <v>130</v>
      </c>
      <c r="B1662" s="37">
        <v>32459822</v>
      </c>
      <c r="C1662" s="56" t="s">
        <v>3207</v>
      </c>
      <c r="D1662" s="57">
        <v>39507924</v>
      </c>
      <c r="E1662" s="24" t="s">
        <v>7</v>
      </c>
      <c r="F1662" s="25">
        <v>665.28</v>
      </c>
      <c r="G1662" s="25">
        <v>670</v>
      </c>
      <c r="H1662" s="25">
        <v>0</v>
      </c>
      <c r="I1662" s="25">
        <v>0</v>
      </c>
    </row>
    <row r="1663" spans="1:9" ht="31.5" x14ac:dyDescent="0.25">
      <c r="A1663" s="37" t="s">
        <v>130</v>
      </c>
      <c r="B1663" s="37">
        <v>32459822</v>
      </c>
      <c r="C1663" s="56" t="s">
        <v>3208</v>
      </c>
      <c r="D1663" s="57">
        <v>32143864</v>
      </c>
      <c r="E1663" s="24" t="s">
        <v>7</v>
      </c>
      <c r="F1663" s="25">
        <v>1708.07</v>
      </c>
      <c r="G1663" s="25">
        <v>1710</v>
      </c>
      <c r="H1663" s="25">
        <v>1139.22</v>
      </c>
      <c r="I1663" s="25">
        <v>0</v>
      </c>
    </row>
    <row r="1664" spans="1:9" ht="31.5" x14ac:dyDescent="0.25">
      <c r="A1664" s="37" t="s">
        <v>130</v>
      </c>
      <c r="B1664" s="37">
        <v>32459822</v>
      </c>
      <c r="C1664" s="56" t="s">
        <v>3209</v>
      </c>
      <c r="D1664" s="57">
        <v>14360570</v>
      </c>
      <c r="E1664" s="24" t="s">
        <v>7</v>
      </c>
      <c r="F1664" s="25">
        <v>1892.03</v>
      </c>
      <c r="G1664" s="25">
        <v>1892.03</v>
      </c>
      <c r="H1664" s="25">
        <v>662.65</v>
      </c>
      <c r="I1664" s="25">
        <v>0</v>
      </c>
    </row>
    <row r="1665" spans="1:9" ht="31.5" x14ac:dyDescent="0.25">
      <c r="A1665" s="37" t="s">
        <v>130</v>
      </c>
      <c r="B1665" s="37">
        <v>32459822</v>
      </c>
      <c r="C1665" s="56" t="s">
        <v>3210</v>
      </c>
      <c r="D1665" s="57">
        <v>21550555</v>
      </c>
      <c r="E1665" s="24" t="s">
        <v>7</v>
      </c>
      <c r="F1665" s="25">
        <v>198.78</v>
      </c>
      <c r="G1665" s="25">
        <v>198.78</v>
      </c>
      <c r="H1665" s="25">
        <v>198.92</v>
      </c>
      <c r="I1665" s="25">
        <v>0</v>
      </c>
    </row>
    <row r="1666" spans="1:9" ht="31.5" x14ac:dyDescent="0.25">
      <c r="A1666" s="37" t="s">
        <v>130</v>
      </c>
      <c r="B1666" s="37">
        <v>32459822</v>
      </c>
      <c r="C1666" s="56" t="s">
        <v>3211</v>
      </c>
      <c r="D1666" s="57">
        <v>24787571</v>
      </c>
      <c r="E1666" s="24" t="s">
        <v>7</v>
      </c>
      <c r="F1666" s="25">
        <v>123.2</v>
      </c>
      <c r="G1666" s="25">
        <v>120</v>
      </c>
      <c r="H1666" s="25">
        <v>863.6</v>
      </c>
      <c r="I1666" s="25">
        <v>740.2</v>
      </c>
    </row>
    <row r="1667" spans="1:9" ht="31.5" x14ac:dyDescent="0.25">
      <c r="A1667" s="37" t="s">
        <v>130</v>
      </c>
      <c r="B1667" s="37">
        <v>32459822</v>
      </c>
      <c r="C1667" s="56" t="s">
        <v>3212</v>
      </c>
      <c r="D1667" s="57">
        <v>22426099</v>
      </c>
      <c r="E1667" s="24" t="s">
        <v>7</v>
      </c>
      <c r="F1667" s="25">
        <v>1412.89</v>
      </c>
      <c r="G1667" s="25">
        <v>1412.89</v>
      </c>
      <c r="H1667" s="25">
        <v>1413.92</v>
      </c>
      <c r="I1667" s="25">
        <v>0</v>
      </c>
    </row>
    <row r="1668" spans="1:9" ht="31.5" x14ac:dyDescent="0.25">
      <c r="A1668" s="37" t="s">
        <v>130</v>
      </c>
      <c r="B1668" s="37">
        <v>32459822</v>
      </c>
      <c r="C1668" s="56" t="s">
        <v>3213</v>
      </c>
      <c r="D1668" s="57">
        <v>24789564</v>
      </c>
      <c r="E1668" s="24" t="s">
        <v>7</v>
      </c>
      <c r="F1668" s="25">
        <v>4069.23</v>
      </c>
      <c r="G1668" s="25">
        <v>4070.0000000000005</v>
      </c>
      <c r="H1668" s="25">
        <v>8225.84</v>
      </c>
      <c r="I1668" s="25">
        <v>4343.68</v>
      </c>
    </row>
    <row r="1669" spans="1:9" ht="31.5" x14ac:dyDescent="0.25">
      <c r="A1669" s="37" t="s">
        <v>130</v>
      </c>
      <c r="B1669" s="37">
        <v>32459822</v>
      </c>
      <c r="C1669" s="56" t="s">
        <v>3214</v>
      </c>
      <c r="D1669" s="57">
        <v>30565569</v>
      </c>
      <c r="E1669" s="24" t="s">
        <v>7</v>
      </c>
      <c r="F1669" s="25">
        <v>288.3</v>
      </c>
      <c r="G1669" s="25">
        <v>144.15</v>
      </c>
      <c r="H1669" s="25">
        <v>288.5</v>
      </c>
      <c r="I1669" s="25">
        <v>144.25</v>
      </c>
    </row>
    <row r="1670" spans="1:9" ht="31.5" x14ac:dyDescent="0.25">
      <c r="A1670" s="37" t="s">
        <v>130</v>
      </c>
      <c r="B1670" s="37">
        <v>32459822</v>
      </c>
      <c r="C1670" s="56" t="s">
        <v>3215</v>
      </c>
      <c r="D1670" s="57">
        <v>23629444</v>
      </c>
      <c r="E1670" s="24" t="s">
        <v>7</v>
      </c>
      <c r="F1670" s="25">
        <v>0</v>
      </c>
      <c r="G1670" s="25">
        <v>0</v>
      </c>
      <c r="H1670" s="25">
        <v>123.31</v>
      </c>
      <c r="I1670" s="25">
        <v>123.31</v>
      </c>
    </row>
    <row r="1671" spans="1:9" ht="31.5" x14ac:dyDescent="0.25">
      <c r="A1671" s="37" t="s">
        <v>130</v>
      </c>
      <c r="B1671" s="37">
        <v>32459822</v>
      </c>
      <c r="C1671" s="56" t="s">
        <v>3216</v>
      </c>
      <c r="D1671" s="57">
        <v>33437527</v>
      </c>
      <c r="E1671" s="24" t="s">
        <v>7</v>
      </c>
      <c r="F1671" s="25">
        <v>0</v>
      </c>
      <c r="G1671" s="25">
        <v>0</v>
      </c>
      <c r="H1671" s="25">
        <v>269.68</v>
      </c>
      <c r="I1671" s="25">
        <v>224.76</v>
      </c>
    </row>
    <row r="1672" spans="1:9" ht="31.5" x14ac:dyDescent="0.25">
      <c r="A1672" s="37" t="s">
        <v>130</v>
      </c>
      <c r="B1672" s="37">
        <v>32459822</v>
      </c>
      <c r="C1672" s="56" t="s">
        <v>3217</v>
      </c>
      <c r="D1672" s="57">
        <v>39710291</v>
      </c>
      <c r="E1672" s="24" t="s">
        <v>7</v>
      </c>
      <c r="F1672" s="25">
        <v>87.67</v>
      </c>
      <c r="G1672" s="25">
        <v>87.67</v>
      </c>
      <c r="H1672" s="25">
        <v>0</v>
      </c>
      <c r="I1672" s="25">
        <v>0</v>
      </c>
    </row>
    <row r="1673" spans="1:9" ht="31.5" x14ac:dyDescent="0.25">
      <c r="A1673" s="37" t="s">
        <v>130</v>
      </c>
      <c r="B1673" s="37">
        <v>32459822</v>
      </c>
      <c r="C1673" s="56" t="s">
        <v>3218</v>
      </c>
      <c r="D1673" s="58">
        <v>2659387</v>
      </c>
      <c r="E1673" s="24" t="s">
        <v>7</v>
      </c>
      <c r="F1673" s="25">
        <v>31.44</v>
      </c>
      <c r="G1673" s="25">
        <v>31.44</v>
      </c>
      <c r="H1673" s="25">
        <v>31.49</v>
      </c>
      <c r="I1673" s="25">
        <v>0.02</v>
      </c>
    </row>
    <row r="1674" spans="1:9" ht="31.5" x14ac:dyDescent="0.25">
      <c r="A1674" s="37" t="s">
        <v>130</v>
      </c>
      <c r="B1674" s="37">
        <v>32459822</v>
      </c>
      <c r="C1674" s="56" t="s">
        <v>3219</v>
      </c>
      <c r="D1674" s="57">
        <v>14282829</v>
      </c>
      <c r="E1674" s="24" t="s">
        <v>7</v>
      </c>
      <c r="F1674" s="25">
        <v>98.22</v>
      </c>
      <c r="G1674" s="25">
        <v>60.86</v>
      </c>
      <c r="H1674" s="25">
        <v>0</v>
      </c>
      <c r="I1674" s="25">
        <v>0</v>
      </c>
    </row>
    <row r="1675" spans="1:9" ht="31.5" x14ac:dyDescent="0.25">
      <c r="A1675" s="37" t="s">
        <v>130</v>
      </c>
      <c r="B1675" s="37">
        <v>32459822</v>
      </c>
      <c r="C1675" s="56" t="s">
        <v>3220</v>
      </c>
      <c r="D1675" s="57">
        <v>23045376</v>
      </c>
      <c r="E1675" s="24" t="s">
        <v>7</v>
      </c>
      <c r="F1675" s="25">
        <v>3662.31</v>
      </c>
      <c r="G1675" s="25">
        <v>2712.82</v>
      </c>
      <c r="H1675" s="25">
        <v>3936.46</v>
      </c>
      <c r="I1675" s="25">
        <v>0</v>
      </c>
    </row>
    <row r="1676" spans="1:9" ht="31.5" x14ac:dyDescent="0.25">
      <c r="A1676" s="37" t="s">
        <v>130</v>
      </c>
      <c r="B1676" s="37">
        <v>32459822</v>
      </c>
      <c r="C1676" s="56" t="s">
        <v>3221</v>
      </c>
      <c r="D1676" s="57">
        <v>33730380</v>
      </c>
      <c r="E1676" s="24" t="s">
        <v>7</v>
      </c>
      <c r="F1676" s="25">
        <v>2672.55</v>
      </c>
      <c r="G1676" s="25">
        <v>1334.64</v>
      </c>
      <c r="H1676" s="25">
        <v>5165.53</v>
      </c>
      <c r="I1676" s="25">
        <v>2384.09</v>
      </c>
    </row>
    <row r="1677" spans="1:9" ht="47.25" x14ac:dyDescent="0.25">
      <c r="A1677" s="37" t="s">
        <v>130</v>
      </c>
      <c r="B1677" s="37">
        <v>32459822</v>
      </c>
      <c r="C1677" s="56" t="s">
        <v>3222</v>
      </c>
      <c r="D1677" s="57">
        <v>40112102</v>
      </c>
      <c r="E1677" s="24" t="s">
        <v>7</v>
      </c>
      <c r="F1677" s="25">
        <v>0</v>
      </c>
      <c r="G1677" s="25">
        <v>0</v>
      </c>
      <c r="H1677" s="25">
        <v>169.06</v>
      </c>
      <c r="I1677" s="25">
        <v>0</v>
      </c>
    </row>
    <row r="1678" spans="1:9" ht="31.5" x14ac:dyDescent="0.25">
      <c r="A1678" s="37" t="s">
        <v>130</v>
      </c>
      <c r="B1678" s="37">
        <v>32459822</v>
      </c>
      <c r="C1678" s="56" t="s">
        <v>3223</v>
      </c>
      <c r="D1678" s="57">
        <v>25878560</v>
      </c>
      <c r="E1678" s="24" t="s">
        <v>7</v>
      </c>
      <c r="F1678" s="25">
        <v>75.709999999999994</v>
      </c>
      <c r="G1678" s="25">
        <v>0</v>
      </c>
      <c r="H1678" s="25">
        <v>151.54</v>
      </c>
      <c r="I1678" s="25">
        <v>75.77</v>
      </c>
    </row>
    <row r="1679" spans="1:9" ht="31.5" x14ac:dyDescent="0.25">
      <c r="A1679" s="37" t="s">
        <v>130</v>
      </c>
      <c r="B1679" s="37">
        <v>32459822</v>
      </c>
      <c r="C1679" s="56" t="s">
        <v>3224</v>
      </c>
      <c r="D1679" s="57">
        <v>42478354</v>
      </c>
      <c r="E1679" s="24" t="s">
        <v>7</v>
      </c>
      <c r="F1679" s="25">
        <v>1704.18</v>
      </c>
      <c r="G1679" s="25">
        <v>0</v>
      </c>
      <c r="H1679" s="25">
        <v>912.05</v>
      </c>
      <c r="I1679" s="25">
        <v>0</v>
      </c>
    </row>
    <row r="1680" spans="1:9" ht="31.5" x14ac:dyDescent="0.25">
      <c r="A1680" s="37" t="s">
        <v>130</v>
      </c>
      <c r="B1680" s="37">
        <v>32459822</v>
      </c>
      <c r="C1680" s="56" t="s">
        <v>3225</v>
      </c>
      <c r="D1680" s="57">
        <v>43358185</v>
      </c>
      <c r="E1680" s="24" t="s">
        <v>7</v>
      </c>
      <c r="F1680" s="25">
        <v>0</v>
      </c>
      <c r="G1680" s="25">
        <v>0</v>
      </c>
      <c r="H1680" s="25">
        <v>129.57</v>
      </c>
      <c r="I1680" s="25">
        <v>0</v>
      </c>
    </row>
    <row r="1681" spans="1:9" ht="31.5" x14ac:dyDescent="0.25">
      <c r="A1681" s="37" t="s">
        <v>130</v>
      </c>
      <c r="B1681" s="37">
        <v>32459822</v>
      </c>
      <c r="C1681" s="56" t="s">
        <v>3226</v>
      </c>
      <c r="D1681" s="57">
        <v>37519304</v>
      </c>
      <c r="E1681" s="24" t="s">
        <v>7</v>
      </c>
      <c r="F1681" s="25">
        <v>197.19</v>
      </c>
      <c r="G1681" s="25">
        <v>197.19</v>
      </c>
      <c r="H1681" s="25">
        <v>0</v>
      </c>
      <c r="I1681" s="25">
        <v>0</v>
      </c>
    </row>
    <row r="1682" spans="1:9" ht="31.5" x14ac:dyDescent="0.25">
      <c r="A1682" s="37" t="s">
        <v>130</v>
      </c>
      <c r="B1682" s="37">
        <v>32459822</v>
      </c>
      <c r="C1682" s="33" t="s">
        <v>4596</v>
      </c>
      <c r="D1682" s="33" t="s">
        <v>34</v>
      </c>
      <c r="E1682" s="24" t="s">
        <v>7</v>
      </c>
      <c r="F1682" s="25">
        <v>314.64</v>
      </c>
      <c r="G1682" s="25">
        <v>314.64</v>
      </c>
      <c r="H1682" s="25">
        <v>0</v>
      </c>
      <c r="I1682" s="25">
        <v>0</v>
      </c>
    </row>
    <row r="1683" spans="1:9" ht="31.5" x14ac:dyDescent="0.25">
      <c r="A1683" s="37" t="s">
        <v>130</v>
      </c>
      <c r="B1683" s="37">
        <v>32459822</v>
      </c>
      <c r="C1683" s="56" t="s">
        <v>3227</v>
      </c>
      <c r="D1683" s="57">
        <v>38117562</v>
      </c>
      <c r="E1683" s="24" t="s">
        <v>7</v>
      </c>
      <c r="F1683" s="53">
        <v>3403.02</v>
      </c>
      <c r="G1683" s="38">
        <v>3400</v>
      </c>
      <c r="H1683" s="25">
        <v>3403.02</v>
      </c>
      <c r="I1683" s="25">
        <v>3403.02</v>
      </c>
    </row>
    <row r="1684" spans="1:9" ht="31.5" x14ac:dyDescent="0.25">
      <c r="A1684" s="37" t="s">
        <v>130</v>
      </c>
      <c r="B1684" s="37">
        <v>32459822</v>
      </c>
      <c r="C1684" s="56" t="s">
        <v>3228</v>
      </c>
      <c r="D1684" s="57">
        <v>13854399</v>
      </c>
      <c r="E1684" s="24" t="s">
        <v>7</v>
      </c>
      <c r="F1684" s="25">
        <v>2855.84</v>
      </c>
      <c r="G1684" s="25">
        <v>2567.66</v>
      </c>
      <c r="H1684" s="25">
        <v>436.48</v>
      </c>
      <c r="I1684" s="25">
        <v>436.48</v>
      </c>
    </row>
    <row r="1685" spans="1:9" ht="31.5" x14ac:dyDescent="0.25">
      <c r="A1685" s="37" t="s">
        <v>130</v>
      </c>
      <c r="B1685" s="37">
        <v>32459822</v>
      </c>
      <c r="C1685" s="56" t="s">
        <v>3229</v>
      </c>
      <c r="D1685" s="57">
        <v>20915629</v>
      </c>
      <c r="E1685" s="24" t="s">
        <v>7</v>
      </c>
      <c r="F1685" s="25">
        <v>0</v>
      </c>
      <c r="G1685" s="25">
        <v>0</v>
      </c>
      <c r="H1685" s="25">
        <v>0.32</v>
      </c>
      <c r="I1685" s="25">
        <v>0</v>
      </c>
    </row>
    <row r="1686" spans="1:9" ht="31.5" x14ac:dyDescent="0.25">
      <c r="A1686" s="37" t="s">
        <v>130</v>
      </c>
      <c r="B1686" s="37">
        <v>32459822</v>
      </c>
      <c r="C1686" s="56" t="s">
        <v>3230</v>
      </c>
      <c r="D1686" s="57">
        <v>31613817</v>
      </c>
      <c r="E1686" s="24" t="s">
        <v>7</v>
      </c>
      <c r="F1686" s="25">
        <v>535.16999999999996</v>
      </c>
      <c r="G1686" s="25">
        <v>540</v>
      </c>
      <c r="H1686" s="25">
        <v>1874.44</v>
      </c>
      <c r="I1686" s="25">
        <v>1071.1099999999999</v>
      </c>
    </row>
    <row r="1687" spans="1:9" ht="31.5" x14ac:dyDescent="0.25">
      <c r="A1687" s="37" t="s">
        <v>130</v>
      </c>
      <c r="B1687" s="37">
        <v>32459822</v>
      </c>
      <c r="C1687" s="56" t="s">
        <v>3231</v>
      </c>
      <c r="D1687" s="57">
        <v>35722413</v>
      </c>
      <c r="E1687" s="24" t="s">
        <v>7</v>
      </c>
      <c r="F1687" s="25">
        <v>0</v>
      </c>
      <c r="G1687" s="25">
        <v>0</v>
      </c>
      <c r="H1687" s="25">
        <v>242.24</v>
      </c>
      <c r="I1687" s="25">
        <v>0.13</v>
      </c>
    </row>
    <row r="1688" spans="1:9" ht="31.5" x14ac:dyDescent="0.25">
      <c r="A1688" s="37" t="s">
        <v>130</v>
      </c>
      <c r="B1688" s="37">
        <v>32459822</v>
      </c>
      <c r="C1688" s="56" t="s">
        <v>3232</v>
      </c>
      <c r="D1688" s="57">
        <v>42566403</v>
      </c>
      <c r="E1688" s="24" t="s">
        <v>7</v>
      </c>
      <c r="F1688" s="25">
        <v>0</v>
      </c>
      <c r="G1688" s="25">
        <v>0</v>
      </c>
      <c r="H1688" s="25">
        <v>2969.5</v>
      </c>
      <c r="I1688" s="25">
        <v>0</v>
      </c>
    </row>
    <row r="1689" spans="1:9" ht="31.5" x14ac:dyDescent="0.25">
      <c r="A1689" s="37" t="s">
        <v>130</v>
      </c>
      <c r="B1689" s="37">
        <v>32459822</v>
      </c>
      <c r="C1689" s="56" t="s">
        <v>3233</v>
      </c>
      <c r="D1689" s="57">
        <v>19296813</v>
      </c>
      <c r="E1689" s="24" t="s">
        <v>7</v>
      </c>
      <c r="F1689" s="25">
        <v>0</v>
      </c>
      <c r="G1689" s="25">
        <v>0</v>
      </c>
      <c r="H1689" s="25">
        <v>9510</v>
      </c>
      <c r="I1689" s="25">
        <v>0</v>
      </c>
    </row>
    <row r="1690" spans="1:9" ht="31.5" x14ac:dyDescent="0.25">
      <c r="A1690" s="37" t="s">
        <v>130</v>
      </c>
      <c r="B1690" s="37">
        <v>32459822</v>
      </c>
      <c r="C1690" s="56" t="s">
        <v>3234</v>
      </c>
      <c r="D1690" s="57">
        <v>20883817</v>
      </c>
      <c r="E1690" s="24" t="s">
        <v>7</v>
      </c>
      <c r="F1690" s="25">
        <v>4717.29</v>
      </c>
      <c r="G1690" s="25">
        <v>4459.9799999999996</v>
      </c>
      <c r="H1690" s="25">
        <v>3573.59</v>
      </c>
      <c r="I1690" s="25">
        <v>0</v>
      </c>
    </row>
    <row r="1691" spans="1:9" ht="31.5" x14ac:dyDescent="0.25">
      <c r="A1691" s="37" t="s">
        <v>130</v>
      </c>
      <c r="B1691" s="37">
        <v>32459822</v>
      </c>
      <c r="C1691" s="56" t="s">
        <v>3235</v>
      </c>
      <c r="D1691" s="57">
        <v>22441472</v>
      </c>
      <c r="E1691" s="24" t="s">
        <v>7</v>
      </c>
      <c r="F1691" s="25">
        <v>1270.04</v>
      </c>
      <c r="G1691" s="25">
        <v>1088.5999999999999</v>
      </c>
      <c r="H1691" s="25">
        <v>1764.62</v>
      </c>
      <c r="I1691" s="25">
        <v>0</v>
      </c>
    </row>
    <row r="1692" spans="1:9" ht="31.5" x14ac:dyDescent="0.25">
      <c r="A1692" s="37" t="s">
        <v>130</v>
      </c>
      <c r="B1692" s="37">
        <v>32459822</v>
      </c>
      <c r="C1692" s="56" t="s">
        <v>3236</v>
      </c>
      <c r="D1692" s="57">
        <v>22441383</v>
      </c>
      <c r="E1692" s="24" t="s">
        <v>7</v>
      </c>
      <c r="F1692" s="25">
        <v>1089.4000000000001</v>
      </c>
      <c r="G1692" s="25">
        <v>1089.4000000000001</v>
      </c>
      <c r="H1692" s="25">
        <v>0</v>
      </c>
      <c r="I1692" s="25">
        <v>0</v>
      </c>
    </row>
    <row r="1693" spans="1:9" ht="31.5" x14ac:dyDescent="0.25">
      <c r="A1693" s="37" t="s">
        <v>130</v>
      </c>
      <c r="B1693" s="37">
        <v>32459822</v>
      </c>
      <c r="C1693" s="56" t="s">
        <v>3237</v>
      </c>
      <c r="D1693" s="57">
        <v>32007740</v>
      </c>
      <c r="E1693" s="24" t="s">
        <v>7</v>
      </c>
      <c r="F1693" s="25">
        <v>8484.9599999999991</v>
      </c>
      <c r="G1693" s="25">
        <v>3527.89</v>
      </c>
      <c r="H1693" s="25">
        <v>8762.8799999999992</v>
      </c>
      <c r="I1693" s="25">
        <v>4381.4399999999996</v>
      </c>
    </row>
    <row r="1694" spans="1:9" ht="31.5" x14ac:dyDescent="0.25">
      <c r="A1694" s="37" t="s">
        <v>130</v>
      </c>
      <c r="B1694" s="37">
        <v>32459822</v>
      </c>
      <c r="C1694" s="56" t="s">
        <v>3238</v>
      </c>
      <c r="D1694" s="57">
        <v>30680620</v>
      </c>
      <c r="E1694" s="24" t="s">
        <v>7</v>
      </c>
      <c r="F1694" s="25">
        <v>948.49</v>
      </c>
      <c r="G1694" s="25">
        <v>950</v>
      </c>
      <c r="H1694" s="25">
        <v>949.12</v>
      </c>
      <c r="I1694" s="25">
        <v>85.32</v>
      </c>
    </row>
    <row r="1695" spans="1:9" ht="31.5" x14ac:dyDescent="0.25">
      <c r="A1695" s="37" t="s">
        <v>130</v>
      </c>
      <c r="B1695" s="37">
        <v>32459822</v>
      </c>
      <c r="C1695" s="56" t="s">
        <v>3239</v>
      </c>
      <c r="D1695" s="57">
        <v>33627224</v>
      </c>
      <c r="E1695" s="24" t="s">
        <v>7</v>
      </c>
      <c r="F1695" s="25">
        <v>0</v>
      </c>
      <c r="G1695" s="25">
        <v>0</v>
      </c>
      <c r="H1695" s="25">
        <v>88.26</v>
      </c>
      <c r="I1695" s="25">
        <v>0</v>
      </c>
    </row>
    <row r="1696" spans="1:9" ht="31.5" x14ac:dyDescent="0.25">
      <c r="A1696" s="37" t="s">
        <v>130</v>
      </c>
      <c r="B1696" s="37">
        <v>32459822</v>
      </c>
      <c r="C1696" s="56" t="s">
        <v>3240</v>
      </c>
      <c r="D1696" s="57">
        <v>40534254</v>
      </c>
      <c r="E1696" s="24" t="s">
        <v>7</v>
      </c>
      <c r="F1696" s="25">
        <v>3797.74</v>
      </c>
      <c r="G1696" s="25">
        <v>3797.74</v>
      </c>
      <c r="H1696" s="25">
        <v>0</v>
      </c>
      <c r="I1696" s="25">
        <v>0</v>
      </c>
    </row>
    <row r="1697" spans="1:9" ht="31.5" x14ac:dyDescent="0.25">
      <c r="A1697" s="37" t="s">
        <v>130</v>
      </c>
      <c r="B1697" s="37">
        <v>32459822</v>
      </c>
      <c r="C1697" s="56" t="s">
        <v>3241</v>
      </c>
      <c r="D1697" s="57">
        <v>39842828</v>
      </c>
      <c r="E1697" s="24" t="s">
        <v>7</v>
      </c>
      <c r="F1697" s="25">
        <v>715.2</v>
      </c>
      <c r="G1697" s="25">
        <v>429.12</v>
      </c>
      <c r="H1697" s="25">
        <v>286.27999999999997</v>
      </c>
      <c r="I1697" s="25">
        <v>143.13999999999999</v>
      </c>
    </row>
    <row r="1698" spans="1:9" ht="31.5" x14ac:dyDescent="0.25">
      <c r="A1698" s="37" t="s">
        <v>130</v>
      </c>
      <c r="B1698" s="37">
        <v>32459822</v>
      </c>
      <c r="C1698" s="56" t="s">
        <v>3242</v>
      </c>
      <c r="D1698" s="57">
        <v>22430008</v>
      </c>
      <c r="E1698" s="24" t="s">
        <v>7</v>
      </c>
      <c r="F1698" s="25">
        <v>1519.18</v>
      </c>
      <c r="G1698" s="25">
        <v>759.59</v>
      </c>
      <c r="H1698" s="25">
        <v>950.18</v>
      </c>
      <c r="I1698" s="25">
        <v>0</v>
      </c>
    </row>
    <row r="1699" spans="1:9" ht="31.5" x14ac:dyDescent="0.25">
      <c r="A1699" s="37" t="s">
        <v>130</v>
      </c>
      <c r="B1699" s="37">
        <v>32459822</v>
      </c>
      <c r="C1699" s="56" t="s">
        <v>3243</v>
      </c>
      <c r="D1699" s="57">
        <v>32229658</v>
      </c>
      <c r="E1699" s="24" t="s">
        <v>7</v>
      </c>
      <c r="F1699" s="25">
        <v>271.27999999999997</v>
      </c>
      <c r="G1699" s="25">
        <v>0</v>
      </c>
      <c r="H1699" s="25">
        <v>0</v>
      </c>
      <c r="I1699" s="25">
        <v>0</v>
      </c>
    </row>
    <row r="1700" spans="1:9" ht="31.5" x14ac:dyDescent="0.25">
      <c r="A1700" s="37" t="s">
        <v>130</v>
      </c>
      <c r="B1700" s="37">
        <v>32459822</v>
      </c>
      <c r="C1700" s="56" t="s">
        <v>3244</v>
      </c>
      <c r="D1700" s="57">
        <v>35273055</v>
      </c>
      <c r="E1700" s="24" t="s">
        <v>7</v>
      </c>
      <c r="F1700" s="25">
        <v>12361.07</v>
      </c>
      <c r="G1700" s="25">
        <v>12360</v>
      </c>
      <c r="H1700" s="25">
        <v>4707.45</v>
      </c>
      <c r="I1700" s="25">
        <v>0</v>
      </c>
    </row>
    <row r="1701" spans="1:9" ht="31.5" x14ac:dyDescent="0.25">
      <c r="A1701" s="37" t="s">
        <v>130</v>
      </c>
      <c r="B1701" s="37">
        <v>32459822</v>
      </c>
      <c r="C1701" s="56" t="s">
        <v>3245</v>
      </c>
      <c r="D1701" s="57">
        <v>40486562</v>
      </c>
      <c r="E1701" s="24" t="s">
        <v>7</v>
      </c>
      <c r="F1701" s="25">
        <v>3364.78</v>
      </c>
      <c r="G1701" s="25">
        <v>3364.78</v>
      </c>
      <c r="H1701" s="25">
        <v>10069.44</v>
      </c>
      <c r="I1701" s="25">
        <v>10069.44</v>
      </c>
    </row>
    <row r="1702" spans="1:9" ht="31.5" x14ac:dyDescent="0.25">
      <c r="A1702" s="37" t="s">
        <v>130</v>
      </c>
      <c r="B1702" s="37">
        <v>32459822</v>
      </c>
      <c r="C1702" s="56" t="s">
        <v>3246</v>
      </c>
      <c r="D1702" s="57">
        <v>26029857</v>
      </c>
      <c r="E1702" s="24" t="s">
        <v>7</v>
      </c>
      <c r="F1702" s="25">
        <v>100.76</v>
      </c>
      <c r="G1702" s="25">
        <v>100.76</v>
      </c>
      <c r="H1702" s="25">
        <v>100.76</v>
      </c>
      <c r="I1702" s="25">
        <v>100.76</v>
      </c>
    </row>
    <row r="1703" spans="1:9" ht="31.5" x14ac:dyDescent="0.25">
      <c r="A1703" s="37" t="s">
        <v>130</v>
      </c>
      <c r="B1703" s="37">
        <v>32459822</v>
      </c>
      <c r="C1703" s="56" t="s">
        <v>3247</v>
      </c>
      <c r="D1703" s="57">
        <v>40537564</v>
      </c>
      <c r="E1703" s="24" t="s">
        <v>7</v>
      </c>
      <c r="F1703" s="25">
        <v>1360.76</v>
      </c>
      <c r="G1703" s="25">
        <v>1360</v>
      </c>
      <c r="H1703" s="25">
        <v>2036.1</v>
      </c>
      <c r="I1703" s="25">
        <v>0</v>
      </c>
    </row>
    <row r="1704" spans="1:9" ht="31.5" x14ac:dyDescent="0.25">
      <c r="A1704" s="37" t="s">
        <v>130</v>
      </c>
      <c r="B1704" s="37">
        <v>32459822</v>
      </c>
      <c r="C1704" s="56" t="s">
        <v>3248</v>
      </c>
      <c r="D1704" s="57">
        <v>34772264</v>
      </c>
      <c r="E1704" s="24" t="s">
        <v>7</v>
      </c>
      <c r="F1704" s="25">
        <v>3038.36</v>
      </c>
      <c r="G1704" s="25">
        <v>3040</v>
      </c>
      <c r="H1704" s="25">
        <v>6461.22</v>
      </c>
      <c r="I1704" s="25">
        <v>3230.61</v>
      </c>
    </row>
    <row r="1705" spans="1:9" ht="31.5" x14ac:dyDescent="0.25">
      <c r="A1705" s="37" t="s">
        <v>130</v>
      </c>
      <c r="B1705" s="37">
        <v>32459822</v>
      </c>
      <c r="C1705" s="56" t="s">
        <v>3249</v>
      </c>
      <c r="D1705" s="57">
        <v>38169280</v>
      </c>
      <c r="E1705" s="24" t="s">
        <v>7</v>
      </c>
      <c r="F1705" s="25">
        <v>2072</v>
      </c>
      <c r="G1705" s="25">
        <v>0</v>
      </c>
      <c r="H1705" s="25">
        <v>0</v>
      </c>
      <c r="I1705" s="25">
        <v>0</v>
      </c>
    </row>
    <row r="1706" spans="1:9" ht="31.5" x14ac:dyDescent="0.25">
      <c r="A1706" s="37" t="s">
        <v>130</v>
      </c>
      <c r="B1706" s="37">
        <v>32459822</v>
      </c>
      <c r="C1706" s="56" t="s">
        <v>3250</v>
      </c>
      <c r="D1706" s="57">
        <v>37992439</v>
      </c>
      <c r="E1706" s="24" t="s">
        <v>7</v>
      </c>
      <c r="F1706" s="25">
        <v>201.05</v>
      </c>
      <c r="G1706" s="25">
        <v>201.05</v>
      </c>
      <c r="H1706" s="25">
        <v>0</v>
      </c>
      <c r="I1706" s="25">
        <v>0</v>
      </c>
    </row>
    <row r="1707" spans="1:9" ht="31.5" x14ac:dyDescent="0.25">
      <c r="A1707" s="37" t="s">
        <v>130</v>
      </c>
      <c r="B1707" s="37">
        <v>32459822</v>
      </c>
      <c r="C1707" s="56" t="s">
        <v>3251</v>
      </c>
      <c r="D1707" s="57">
        <v>34234214</v>
      </c>
      <c r="E1707" s="24" t="s">
        <v>7</v>
      </c>
      <c r="F1707" s="25">
        <v>156.12</v>
      </c>
      <c r="G1707" s="25">
        <v>156.12</v>
      </c>
      <c r="H1707" s="25">
        <v>208.22</v>
      </c>
      <c r="I1707" s="25">
        <v>156.15</v>
      </c>
    </row>
    <row r="1708" spans="1:9" ht="31.5" x14ac:dyDescent="0.25">
      <c r="A1708" s="37" t="s">
        <v>130</v>
      </c>
      <c r="B1708" s="37">
        <v>32459822</v>
      </c>
      <c r="C1708" s="56" t="s">
        <v>3252</v>
      </c>
      <c r="D1708" s="57">
        <v>40250658</v>
      </c>
      <c r="E1708" s="24" t="s">
        <v>7</v>
      </c>
      <c r="F1708" s="25">
        <v>414.31</v>
      </c>
      <c r="G1708" s="25">
        <v>410</v>
      </c>
      <c r="H1708" s="25">
        <v>276.39999999999998</v>
      </c>
      <c r="I1708" s="25">
        <v>0</v>
      </c>
    </row>
    <row r="1709" spans="1:9" ht="31.5" x14ac:dyDescent="0.25">
      <c r="A1709" s="37" t="s">
        <v>130</v>
      </c>
      <c r="B1709" s="37">
        <v>32459822</v>
      </c>
      <c r="C1709" s="56" t="s">
        <v>3253</v>
      </c>
      <c r="D1709" s="57">
        <v>34375865</v>
      </c>
      <c r="E1709" s="24" t="s">
        <v>7</v>
      </c>
      <c r="F1709" s="25">
        <v>472.01</v>
      </c>
      <c r="G1709" s="25">
        <v>470</v>
      </c>
      <c r="H1709" s="25">
        <v>472.01</v>
      </c>
      <c r="I1709" s="25">
        <v>0</v>
      </c>
    </row>
    <row r="1710" spans="1:9" ht="31.5" x14ac:dyDescent="0.25">
      <c r="A1710" s="37" t="s">
        <v>130</v>
      </c>
      <c r="B1710" s="37">
        <v>32459822</v>
      </c>
      <c r="C1710" s="56" t="s">
        <v>3254</v>
      </c>
      <c r="D1710" s="57">
        <v>23041622</v>
      </c>
      <c r="E1710" s="24" t="s">
        <v>7</v>
      </c>
      <c r="F1710" s="25">
        <v>368.2</v>
      </c>
      <c r="G1710" s="25">
        <v>0</v>
      </c>
      <c r="H1710" s="25">
        <v>185.7</v>
      </c>
      <c r="I1710" s="25">
        <v>1.46</v>
      </c>
    </row>
    <row r="1711" spans="1:9" ht="31.5" x14ac:dyDescent="0.25">
      <c r="A1711" s="37" t="s">
        <v>130</v>
      </c>
      <c r="B1711" s="37">
        <v>32459822</v>
      </c>
      <c r="C1711" s="56" t="s">
        <v>3255</v>
      </c>
      <c r="D1711" s="57">
        <v>36486776</v>
      </c>
      <c r="E1711" s="24" t="s">
        <v>7</v>
      </c>
      <c r="F1711" s="25">
        <v>1397.04</v>
      </c>
      <c r="G1711" s="25">
        <v>1400</v>
      </c>
      <c r="H1711" s="25">
        <v>0</v>
      </c>
      <c r="I1711" s="25">
        <v>0</v>
      </c>
    </row>
    <row r="1712" spans="1:9" ht="31.5" x14ac:dyDescent="0.25">
      <c r="A1712" s="37" t="s">
        <v>130</v>
      </c>
      <c r="B1712" s="37">
        <v>32459822</v>
      </c>
      <c r="C1712" s="56" t="s">
        <v>3256</v>
      </c>
      <c r="D1712" s="57">
        <v>39047795</v>
      </c>
      <c r="E1712" s="24" t="s">
        <v>7</v>
      </c>
      <c r="F1712" s="25">
        <v>0</v>
      </c>
      <c r="G1712" s="25">
        <v>0</v>
      </c>
      <c r="H1712" s="25">
        <v>3162.89</v>
      </c>
      <c r="I1712" s="25">
        <v>692.42</v>
      </c>
    </row>
    <row r="1713" spans="1:9" ht="47.25" x14ac:dyDescent="0.25">
      <c r="A1713" s="37" t="s">
        <v>130</v>
      </c>
      <c r="B1713" s="37">
        <v>32459822</v>
      </c>
      <c r="C1713" s="56" t="s">
        <v>3257</v>
      </c>
      <c r="D1713" s="57">
        <v>25878206</v>
      </c>
      <c r="E1713" s="24" t="s">
        <v>7</v>
      </c>
      <c r="F1713" s="25">
        <v>1323.17</v>
      </c>
      <c r="G1713" s="25">
        <v>1323.17</v>
      </c>
      <c r="H1713" s="25">
        <v>1849.47</v>
      </c>
      <c r="I1713" s="25">
        <v>1323.17</v>
      </c>
    </row>
    <row r="1714" spans="1:9" ht="31.5" x14ac:dyDescent="0.25">
      <c r="A1714" s="37" t="s">
        <v>130</v>
      </c>
      <c r="B1714" s="37">
        <v>32459822</v>
      </c>
      <c r="C1714" s="56" t="s">
        <v>3258</v>
      </c>
      <c r="D1714" s="57">
        <v>36552995</v>
      </c>
      <c r="E1714" s="24" t="s">
        <v>7</v>
      </c>
      <c r="F1714" s="25">
        <v>0</v>
      </c>
      <c r="G1714" s="25">
        <v>0</v>
      </c>
      <c r="H1714" s="25">
        <v>380.76</v>
      </c>
      <c r="I1714" s="25">
        <v>7.0000000000000007E-2</v>
      </c>
    </row>
    <row r="1715" spans="1:9" ht="31.5" x14ac:dyDescent="0.25">
      <c r="A1715" s="37" t="s">
        <v>130</v>
      </c>
      <c r="B1715" s="37">
        <v>32459822</v>
      </c>
      <c r="C1715" s="56" t="s">
        <v>3259</v>
      </c>
      <c r="D1715" s="57">
        <v>40132291</v>
      </c>
      <c r="E1715" s="24" t="s">
        <v>7</v>
      </c>
      <c r="F1715" s="25">
        <v>1459</v>
      </c>
      <c r="G1715" s="25">
        <v>364.75</v>
      </c>
      <c r="H1715" s="25">
        <v>365.02</v>
      </c>
      <c r="I1715" s="25">
        <v>0</v>
      </c>
    </row>
    <row r="1716" spans="1:9" ht="31.5" x14ac:dyDescent="0.25">
      <c r="A1716" s="37" t="s">
        <v>130</v>
      </c>
      <c r="B1716" s="37">
        <v>32459822</v>
      </c>
      <c r="C1716" s="56" t="s">
        <v>3260</v>
      </c>
      <c r="D1716" s="57">
        <v>24790030</v>
      </c>
      <c r="E1716" s="24" t="s">
        <v>7</v>
      </c>
      <c r="F1716" s="25">
        <v>460.47</v>
      </c>
      <c r="G1716" s="25">
        <v>460.47</v>
      </c>
      <c r="H1716" s="25">
        <v>849.56</v>
      </c>
      <c r="I1716" s="25">
        <v>331.28</v>
      </c>
    </row>
    <row r="1717" spans="1:9" ht="31.5" x14ac:dyDescent="0.25">
      <c r="A1717" s="37" t="s">
        <v>130</v>
      </c>
      <c r="B1717" s="37">
        <v>32459822</v>
      </c>
      <c r="C1717" s="56" t="s">
        <v>3261</v>
      </c>
      <c r="D1717" s="57">
        <v>41910975</v>
      </c>
      <c r="E1717" s="24" t="s">
        <v>7</v>
      </c>
      <c r="F1717" s="25">
        <v>0</v>
      </c>
      <c r="G1717" s="25">
        <v>0</v>
      </c>
      <c r="H1717" s="25">
        <v>269.75</v>
      </c>
      <c r="I1717" s="25">
        <v>0</v>
      </c>
    </row>
    <row r="1718" spans="1:9" ht="31.5" x14ac:dyDescent="0.25">
      <c r="A1718" s="37" t="s">
        <v>130</v>
      </c>
      <c r="B1718" s="37">
        <v>32459822</v>
      </c>
      <c r="C1718" s="56" t="s">
        <v>3262</v>
      </c>
      <c r="D1718" s="57">
        <v>39393873</v>
      </c>
      <c r="E1718" s="24" t="s">
        <v>7</v>
      </c>
      <c r="F1718" s="25">
        <v>7216.1</v>
      </c>
      <c r="G1718" s="25">
        <v>7220</v>
      </c>
      <c r="H1718" s="25">
        <v>7886.49</v>
      </c>
      <c r="I1718" s="25">
        <v>0</v>
      </c>
    </row>
    <row r="1719" spans="1:9" ht="31.5" x14ac:dyDescent="0.25">
      <c r="A1719" s="37" t="s">
        <v>130</v>
      </c>
      <c r="B1719" s="37">
        <v>32459822</v>
      </c>
      <c r="C1719" s="56" t="s">
        <v>3263</v>
      </c>
      <c r="D1719" s="57">
        <v>22441650</v>
      </c>
      <c r="E1719" s="24" t="s">
        <v>7</v>
      </c>
      <c r="F1719" s="25">
        <v>0</v>
      </c>
      <c r="G1719" s="25">
        <v>0</v>
      </c>
      <c r="H1719" s="25">
        <v>2814.75</v>
      </c>
      <c r="I1719" s="25">
        <v>0</v>
      </c>
    </row>
    <row r="1720" spans="1:9" ht="31.5" x14ac:dyDescent="0.25">
      <c r="A1720" s="37" t="s">
        <v>130</v>
      </c>
      <c r="B1720" s="37">
        <v>32459822</v>
      </c>
      <c r="C1720" s="56" t="s">
        <v>3264</v>
      </c>
      <c r="D1720" s="57">
        <v>33250240</v>
      </c>
      <c r="E1720" s="24" t="s">
        <v>7</v>
      </c>
      <c r="F1720" s="25">
        <v>1533.12</v>
      </c>
      <c r="G1720" s="25">
        <v>1530</v>
      </c>
      <c r="H1720" s="25">
        <v>2470.4699999999998</v>
      </c>
      <c r="I1720" s="25">
        <v>0</v>
      </c>
    </row>
    <row r="1721" spans="1:9" ht="31.5" x14ac:dyDescent="0.25">
      <c r="A1721" s="37" t="s">
        <v>130</v>
      </c>
      <c r="B1721" s="37">
        <v>32459822</v>
      </c>
      <c r="C1721" s="56" t="s">
        <v>3265</v>
      </c>
      <c r="D1721" s="57">
        <v>41335365</v>
      </c>
      <c r="E1721" s="24" t="s">
        <v>7</v>
      </c>
      <c r="F1721" s="25">
        <v>0</v>
      </c>
      <c r="G1721" s="25">
        <v>0</v>
      </c>
      <c r="H1721" s="25">
        <v>276.42</v>
      </c>
      <c r="I1721" s="25">
        <v>0</v>
      </c>
    </row>
    <row r="1722" spans="1:9" ht="31.5" x14ac:dyDescent="0.25">
      <c r="A1722" s="37" t="s">
        <v>130</v>
      </c>
      <c r="B1722" s="37">
        <v>32459822</v>
      </c>
      <c r="C1722" s="56" t="s">
        <v>3266</v>
      </c>
      <c r="D1722" s="58">
        <v>1273102</v>
      </c>
      <c r="E1722" s="24" t="s">
        <v>7</v>
      </c>
      <c r="F1722" s="25">
        <v>2589.5100000000002</v>
      </c>
      <c r="G1722" s="25">
        <v>2590</v>
      </c>
      <c r="H1722" s="25">
        <v>289.37</v>
      </c>
      <c r="I1722" s="25">
        <v>0</v>
      </c>
    </row>
    <row r="1723" spans="1:9" ht="31.5" x14ac:dyDescent="0.25">
      <c r="A1723" s="37" t="s">
        <v>130</v>
      </c>
      <c r="B1723" s="37">
        <v>32459822</v>
      </c>
      <c r="C1723" s="56" t="s">
        <v>3267</v>
      </c>
      <c r="D1723" s="57">
        <v>34511061</v>
      </c>
      <c r="E1723" s="24" t="s">
        <v>7</v>
      </c>
      <c r="F1723" s="25">
        <v>277.45</v>
      </c>
      <c r="G1723" s="25">
        <v>280</v>
      </c>
      <c r="H1723" s="25">
        <v>277.64999999999998</v>
      </c>
      <c r="I1723" s="25">
        <v>0</v>
      </c>
    </row>
    <row r="1724" spans="1:9" ht="31.5" x14ac:dyDescent="0.25">
      <c r="A1724" s="37" t="s">
        <v>130</v>
      </c>
      <c r="B1724" s="37">
        <v>32459822</v>
      </c>
      <c r="C1724" s="56" t="s">
        <v>3268</v>
      </c>
      <c r="D1724" s="57">
        <v>24794476</v>
      </c>
      <c r="E1724" s="24" t="s">
        <v>7</v>
      </c>
      <c r="F1724" s="25">
        <v>452.65</v>
      </c>
      <c r="G1724" s="25">
        <v>380.07</v>
      </c>
      <c r="H1724" s="25">
        <v>760.14</v>
      </c>
      <c r="I1724" s="25">
        <v>0</v>
      </c>
    </row>
    <row r="1725" spans="1:9" ht="31.5" x14ac:dyDescent="0.25">
      <c r="A1725" s="37" t="s">
        <v>130</v>
      </c>
      <c r="B1725" s="37">
        <v>32459822</v>
      </c>
      <c r="C1725" s="56" t="s">
        <v>3269</v>
      </c>
      <c r="D1725" s="58">
        <v>5483339</v>
      </c>
      <c r="E1725" s="24" t="s">
        <v>7</v>
      </c>
      <c r="F1725" s="25">
        <v>87.79</v>
      </c>
      <c r="G1725" s="25">
        <v>87.79</v>
      </c>
      <c r="H1725" s="25">
        <v>87.79</v>
      </c>
      <c r="I1725" s="25">
        <v>0</v>
      </c>
    </row>
    <row r="1726" spans="1:9" ht="31.5" x14ac:dyDescent="0.25">
      <c r="A1726" s="37" t="s">
        <v>130</v>
      </c>
      <c r="B1726" s="37">
        <v>32459822</v>
      </c>
      <c r="C1726" s="56" t="s">
        <v>3270</v>
      </c>
      <c r="D1726" s="57">
        <v>40212649</v>
      </c>
      <c r="E1726" s="24" t="s">
        <v>7</v>
      </c>
      <c r="F1726" s="25">
        <v>517.91</v>
      </c>
      <c r="G1726" s="25">
        <v>129.47999999999999</v>
      </c>
      <c r="H1726" s="25">
        <v>388.71</v>
      </c>
      <c r="I1726" s="25">
        <v>129.57</v>
      </c>
    </row>
    <row r="1727" spans="1:9" ht="31.5" x14ac:dyDescent="0.25">
      <c r="A1727" s="37" t="s">
        <v>130</v>
      </c>
      <c r="B1727" s="37">
        <v>32459822</v>
      </c>
      <c r="C1727" s="56" t="s">
        <v>3271</v>
      </c>
      <c r="D1727" s="57">
        <v>42091802</v>
      </c>
      <c r="E1727" s="24" t="s">
        <v>7</v>
      </c>
      <c r="F1727" s="25">
        <v>0</v>
      </c>
      <c r="G1727" s="25">
        <v>0</v>
      </c>
      <c r="H1727" s="25">
        <v>259.14</v>
      </c>
      <c r="I1727" s="25">
        <v>0</v>
      </c>
    </row>
    <row r="1728" spans="1:9" ht="31.5" x14ac:dyDescent="0.25">
      <c r="A1728" s="37" t="s">
        <v>130</v>
      </c>
      <c r="B1728" s="37">
        <v>32459822</v>
      </c>
      <c r="C1728" s="56" t="s">
        <v>3272</v>
      </c>
      <c r="D1728" s="58">
        <v>3190587</v>
      </c>
      <c r="E1728" s="24" t="s">
        <v>7</v>
      </c>
      <c r="F1728" s="25">
        <v>0.02</v>
      </c>
      <c r="G1728" s="25">
        <v>0.02</v>
      </c>
      <c r="H1728" s="25">
        <v>0</v>
      </c>
      <c r="I1728" s="25">
        <v>0</v>
      </c>
    </row>
    <row r="1729" spans="1:9" ht="31.5" x14ac:dyDescent="0.25">
      <c r="A1729" s="37" t="s">
        <v>130</v>
      </c>
      <c r="B1729" s="37">
        <v>32459822</v>
      </c>
      <c r="C1729" s="56" t="s">
        <v>3273</v>
      </c>
      <c r="D1729" s="57">
        <v>34033568</v>
      </c>
      <c r="E1729" s="24" t="s">
        <v>7</v>
      </c>
      <c r="F1729" s="25">
        <v>0.01</v>
      </c>
      <c r="G1729" s="25">
        <v>0.01</v>
      </c>
      <c r="H1729" s="25">
        <v>0</v>
      </c>
      <c r="I1729" s="25">
        <v>0</v>
      </c>
    </row>
    <row r="1730" spans="1:9" ht="31.5" x14ac:dyDescent="0.25">
      <c r="A1730" s="37" t="s">
        <v>130</v>
      </c>
      <c r="B1730" s="37">
        <v>32459822</v>
      </c>
      <c r="C1730" s="56" t="s">
        <v>3274</v>
      </c>
      <c r="D1730" s="57">
        <v>38623161</v>
      </c>
      <c r="E1730" s="24" t="s">
        <v>7</v>
      </c>
      <c r="F1730" s="25">
        <v>121.83</v>
      </c>
      <c r="G1730" s="25">
        <v>240</v>
      </c>
      <c r="H1730" s="25">
        <v>121.92</v>
      </c>
      <c r="I1730" s="25">
        <v>0</v>
      </c>
    </row>
    <row r="1731" spans="1:9" ht="31.5" x14ac:dyDescent="0.25">
      <c r="A1731" s="37" t="s">
        <v>130</v>
      </c>
      <c r="B1731" s="37">
        <v>32459822</v>
      </c>
      <c r="C1731" s="56" t="s">
        <v>3275</v>
      </c>
      <c r="D1731" s="57">
        <v>20863648</v>
      </c>
      <c r="E1731" s="24" t="s">
        <v>7</v>
      </c>
      <c r="F1731" s="25">
        <v>917.43</v>
      </c>
      <c r="G1731" s="25">
        <v>917.43</v>
      </c>
      <c r="H1731" s="25">
        <v>659.42</v>
      </c>
      <c r="I1731" s="25">
        <v>454.09</v>
      </c>
    </row>
    <row r="1732" spans="1:9" ht="31.5" x14ac:dyDescent="0.25">
      <c r="A1732" s="37" t="s">
        <v>130</v>
      </c>
      <c r="B1732" s="37">
        <v>32459822</v>
      </c>
      <c r="C1732" s="56" t="s">
        <v>3276</v>
      </c>
      <c r="D1732" s="57">
        <v>32143691</v>
      </c>
      <c r="E1732" s="24" t="s">
        <v>7</v>
      </c>
      <c r="F1732" s="25">
        <v>0</v>
      </c>
      <c r="G1732" s="25">
        <v>0</v>
      </c>
      <c r="H1732" s="25">
        <v>202.85</v>
      </c>
      <c r="I1732" s="25">
        <v>101.42</v>
      </c>
    </row>
    <row r="1733" spans="1:9" ht="31.5" x14ac:dyDescent="0.25">
      <c r="A1733" s="37" t="s">
        <v>130</v>
      </c>
      <c r="B1733" s="37">
        <v>32459822</v>
      </c>
      <c r="C1733" s="56" t="s">
        <v>3277</v>
      </c>
      <c r="D1733" s="57">
        <v>37844404</v>
      </c>
      <c r="E1733" s="24" t="s">
        <v>7</v>
      </c>
      <c r="F1733" s="25">
        <v>385.34</v>
      </c>
      <c r="G1733" s="25">
        <v>385.34</v>
      </c>
      <c r="H1733" s="25">
        <v>0</v>
      </c>
      <c r="I1733" s="25">
        <v>0</v>
      </c>
    </row>
    <row r="1734" spans="1:9" ht="31.5" x14ac:dyDescent="0.25">
      <c r="A1734" s="37" t="s">
        <v>130</v>
      </c>
      <c r="B1734" s="37">
        <v>32459822</v>
      </c>
      <c r="C1734" s="56" t="s">
        <v>3278</v>
      </c>
      <c r="D1734" s="57">
        <v>35785777</v>
      </c>
      <c r="E1734" s="24" t="s">
        <v>7</v>
      </c>
      <c r="F1734" s="25">
        <v>807.6</v>
      </c>
      <c r="G1734" s="25">
        <v>505.37999999999994</v>
      </c>
      <c r="H1734" s="25">
        <v>517.28</v>
      </c>
      <c r="I1734" s="25">
        <v>416.46</v>
      </c>
    </row>
    <row r="1735" spans="1:9" ht="31.5" x14ac:dyDescent="0.25">
      <c r="A1735" s="37" t="s">
        <v>130</v>
      </c>
      <c r="B1735" s="37">
        <v>32459822</v>
      </c>
      <c r="C1735" s="56" t="s">
        <v>3279</v>
      </c>
      <c r="D1735" s="57">
        <v>43072775</v>
      </c>
      <c r="E1735" s="24" t="s">
        <v>7</v>
      </c>
      <c r="F1735" s="25">
        <v>0</v>
      </c>
      <c r="G1735" s="25">
        <v>0</v>
      </c>
      <c r="H1735" s="25">
        <v>518.28</v>
      </c>
      <c r="I1735" s="25">
        <v>259.14</v>
      </c>
    </row>
    <row r="1736" spans="1:9" ht="31.5" x14ac:dyDescent="0.25">
      <c r="A1736" s="37" t="s">
        <v>130</v>
      </c>
      <c r="B1736" s="37">
        <v>32459822</v>
      </c>
      <c r="C1736" s="56" t="s">
        <v>3280</v>
      </c>
      <c r="D1736" s="57">
        <v>32188973</v>
      </c>
      <c r="E1736" s="24" t="s">
        <v>7</v>
      </c>
      <c r="F1736" s="25">
        <v>569.69000000000005</v>
      </c>
      <c r="G1736" s="25">
        <v>0</v>
      </c>
      <c r="H1736" s="25">
        <v>760.14</v>
      </c>
      <c r="I1736" s="25">
        <v>0</v>
      </c>
    </row>
    <row r="1737" spans="1:9" ht="31.5" x14ac:dyDescent="0.25">
      <c r="A1737" s="37" t="s">
        <v>130</v>
      </c>
      <c r="B1737" s="37">
        <v>32459822</v>
      </c>
      <c r="C1737" s="56" t="s">
        <v>3281</v>
      </c>
      <c r="D1737" s="57">
        <v>23039981</v>
      </c>
      <c r="E1737" s="24" t="s">
        <v>7</v>
      </c>
      <c r="F1737" s="25">
        <v>1651.05</v>
      </c>
      <c r="G1737" s="25">
        <v>1651.05</v>
      </c>
      <c r="H1737" s="25">
        <v>2470.4699999999998</v>
      </c>
      <c r="I1737" s="25">
        <v>0</v>
      </c>
    </row>
    <row r="1738" spans="1:9" ht="31.5" x14ac:dyDescent="0.25">
      <c r="A1738" s="37" t="s">
        <v>130</v>
      </c>
      <c r="B1738" s="37">
        <v>32459822</v>
      </c>
      <c r="C1738" s="56" t="s">
        <v>3282</v>
      </c>
      <c r="D1738" s="57">
        <v>23038560</v>
      </c>
      <c r="E1738" s="24" t="s">
        <v>7</v>
      </c>
      <c r="F1738" s="25">
        <v>1200.76</v>
      </c>
      <c r="G1738" s="25">
        <v>1200.76</v>
      </c>
      <c r="H1738" s="25">
        <v>3593.4</v>
      </c>
      <c r="I1738" s="25">
        <v>1796.7</v>
      </c>
    </row>
    <row r="1739" spans="1:9" ht="31.5" x14ac:dyDescent="0.25">
      <c r="A1739" s="37" t="s">
        <v>130</v>
      </c>
      <c r="B1739" s="37">
        <v>32459822</v>
      </c>
      <c r="C1739" s="56" t="s">
        <v>3283</v>
      </c>
      <c r="D1739" s="57">
        <v>23038034</v>
      </c>
      <c r="E1739" s="24" t="s">
        <v>7</v>
      </c>
      <c r="F1739" s="25">
        <v>0</v>
      </c>
      <c r="G1739" s="25">
        <v>0</v>
      </c>
      <c r="H1739" s="25">
        <v>2495.1</v>
      </c>
      <c r="I1739" s="25">
        <v>292.72000000000003</v>
      </c>
    </row>
    <row r="1740" spans="1:9" ht="31.5" x14ac:dyDescent="0.25">
      <c r="A1740" s="37" t="s">
        <v>130</v>
      </c>
      <c r="B1740" s="37">
        <v>32459822</v>
      </c>
      <c r="C1740" s="56" t="s">
        <v>3284</v>
      </c>
      <c r="D1740" s="57">
        <v>40578176</v>
      </c>
      <c r="E1740" s="24" t="s">
        <v>7</v>
      </c>
      <c r="F1740" s="25">
        <v>2207.06</v>
      </c>
      <c r="G1740" s="25">
        <v>2207.06</v>
      </c>
      <c r="H1740" s="25">
        <v>3197.52</v>
      </c>
      <c r="I1740" s="25">
        <v>195.2</v>
      </c>
    </row>
    <row r="1741" spans="1:9" ht="31.5" x14ac:dyDescent="0.25">
      <c r="A1741" s="37" t="s">
        <v>130</v>
      </c>
      <c r="B1741" s="37">
        <v>32459822</v>
      </c>
      <c r="C1741" s="56" t="s">
        <v>3285</v>
      </c>
      <c r="D1741" s="57">
        <v>36578636</v>
      </c>
      <c r="E1741" s="24" t="s">
        <v>7</v>
      </c>
      <c r="F1741" s="25">
        <v>0</v>
      </c>
      <c r="G1741" s="25">
        <v>0</v>
      </c>
      <c r="H1741" s="25">
        <v>646.69000000000005</v>
      </c>
      <c r="I1741" s="25">
        <v>592.76</v>
      </c>
    </row>
    <row r="1742" spans="1:9" ht="31.5" x14ac:dyDescent="0.25">
      <c r="A1742" s="37" t="s">
        <v>130</v>
      </c>
      <c r="B1742" s="37">
        <v>32459822</v>
      </c>
      <c r="C1742" s="56" t="s">
        <v>3286</v>
      </c>
      <c r="D1742" s="57">
        <v>40553853</v>
      </c>
      <c r="E1742" s="24" t="s">
        <v>7</v>
      </c>
      <c r="F1742" s="25">
        <v>3931.34</v>
      </c>
      <c r="G1742" s="25">
        <v>3931.34</v>
      </c>
      <c r="H1742" s="25">
        <v>0</v>
      </c>
      <c r="I1742" s="25">
        <v>0</v>
      </c>
    </row>
    <row r="1743" spans="1:9" ht="31.5" x14ac:dyDescent="0.25">
      <c r="A1743" s="37" t="s">
        <v>130</v>
      </c>
      <c r="B1743" s="37">
        <v>32459822</v>
      </c>
      <c r="C1743" s="56" t="s">
        <v>3287</v>
      </c>
      <c r="D1743" s="57">
        <v>39880905</v>
      </c>
      <c r="E1743" s="24" t="s">
        <v>7</v>
      </c>
      <c r="F1743" s="25">
        <v>258.95</v>
      </c>
      <c r="G1743" s="25">
        <v>260</v>
      </c>
      <c r="H1743" s="25">
        <v>518.28</v>
      </c>
      <c r="I1743" s="25">
        <v>0</v>
      </c>
    </row>
    <row r="1744" spans="1:9" ht="31.5" x14ac:dyDescent="0.25">
      <c r="A1744" s="37" t="s">
        <v>130</v>
      </c>
      <c r="B1744" s="37">
        <v>32459822</v>
      </c>
      <c r="C1744" s="56" t="s">
        <v>3288</v>
      </c>
      <c r="D1744" s="57">
        <v>40388290</v>
      </c>
      <c r="E1744" s="24" t="s">
        <v>7</v>
      </c>
      <c r="F1744" s="25">
        <v>813.79</v>
      </c>
      <c r="G1744" s="25">
        <v>813.79</v>
      </c>
      <c r="H1744" s="25">
        <v>407.52</v>
      </c>
      <c r="I1744" s="25">
        <v>407.52</v>
      </c>
    </row>
    <row r="1745" spans="1:9" ht="31.5" x14ac:dyDescent="0.25">
      <c r="A1745" s="37" t="s">
        <v>130</v>
      </c>
      <c r="B1745" s="37">
        <v>32459822</v>
      </c>
      <c r="C1745" s="56" t="s">
        <v>3289</v>
      </c>
      <c r="D1745" s="57">
        <v>20896760</v>
      </c>
      <c r="E1745" s="24" t="s">
        <v>7</v>
      </c>
      <c r="F1745" s="25">
        <v>135.91999999999999</v>
      </c>
      <c r="G1745" s="25">
        <v>135.91999999999999</v>
      </c>
      <c r="H1745" s="25">
        <v>0</v>
      </c>
      <c r="I1745" s="25">
        <v>0</v>
      </c>
    </row>
    <row r="1746" spans="1:9" ht="31.5" x14ac:dyDescent="0.25">
      <c r="A1746" s="37" t="s">
        <v>130</v>
      </c>
      <c r="B1746" s="37">
        <v>32459822</v>
      </c>
      <c r="C1746" s="56" t="s">
        <v>3290</v>
      </c>
      <c r="D1746" s="57">
        <v>31043201</v>
      </c>
      <c r="E1746" s="24" t="s">
        <v>7</v>
      </c>
      <c r="F1746" s="25">
        <v>1165.28</v>
      </c>
      <c r="G1746" s="25">
        <v>906.33</v>
      </c>
      <c r="H1746" s="25">
        <v>2073.12</v>
      </c>
      <c r="I1746" s="25">
        <v>906.99</v>
      </c>
    </row>
    <row r="1747" spans="1:9" ht="31.5" x14ac:dyDescent="0.25">
      <c r="A1747" s="37" t="s">
        <v>130</v>
      </c>
      <c r="B1747" s="37">
        <v>32459822</v>
      </c>
      <c r="C1747" s="56" t="s">
        <v>3291</v>
      </c>
      <c r="D1747" s="57">
        <v>33564306</v>
      </c>
      <c r="E1747" s="24" t="s">
        <v>7</v>
      </c>
      <c r="F1747" s="25">
        <v>112.85</v>
      </c>
      <c r="G1747" s="25">
        <v>112.85</v>
      </c>
      <c r="H1747" s="25">
        <v>0</v>
      </c>
      <c r="I1747" s="25">
        <v>0</v>
      </c>
    </row>
    <row r="1748" spans="1:9" ht="31.5" x14ac:dyDescent="0.25">
      <c r="A1748" s="37" t="s">
        <v>130</v>
      </c>
      <c r="B1748" s="37">
        <v>32459822</v>
      </c>
      <c r="C1748" s="56" t="s">
        <v>3292</v>
      </c>
      <c r="D1748" s="57">
        <v>24782384</v>
      </c>
      <c r="E1748" s="24" t="s">
        <v>7</v>
      </c>
      <c r="F1748" s="25">
        <v>7285.21</v>
      </c>
      <c r="G1748" s="25">
        <v>553.23</v>
      </c>
      <c r="H1748" s="25">
        <v>9100.32</v>
      </c>
      <c r="I1748" s="25">
        <v>0.8</v>
      </c>
    </row>
    <row r="1749" spans="1:9" ht="31.5" x14ac:dyDescent="0.25">
      <c r="A1749" s="37" t="s">
        <v>130</v>
      </c>
      <c r="B1749" s="37">
        <v>32459822</v>
      </c>
      <c r="C1749" s="56" t="s">
        <v>3293</v>
      </c>
      <c r="D1749" s="57">
        <v>31096117</v>
      </c>
      <c r="E1749" s="24" t="s">
        <v>7</v>
      </c>
      <c r="F1749" s="25">
        <v>258.95</v>
      </c>
      <c r="G1749" s="25">
        <v>258.95</v>
      </c>
      <c r="H1749" s="25">
        <v>259.14</v>
      </c>
      <c r="I1749" s="25">
        <v>0</v>
      </c>
    </row>
    <row r="1750" spans="1:9" ht="31.5" x14ac:dyDescent="0.25">
      <c r="A1750" s="37" t="s">
        <v>130</v>
      </c>
      <c r="B1750" s="37">
        <v>32459822</v>
      </c>
      <c r="C1750" s="56" t="s">
        <v>3294</v>
      </c>
      <c r="D1750" s="57">
        <v>36270715</v>
      </c>
      <c r="E1750" s="24" t="s">
        <v>7</v>
      </c>
      <c r="F1750" s="25">
        <v>822.85</v>
      </c>
      <c r="G1750" s="25">
        <v>632.95000000000005</v>
      </c>
      <c r="H1750" s="25">
        <v>0</v>
      </c>
      <c r="I1750" s="25">
        <v>0</v>
      </c>
    </row>
    <row r="1751" spans="1:9" ht="31.5" x14ac:dyDescent="0.25">
      <c r="A1751" s="37" t="s">
        <v>130</v>
      </c>
      <c r="B1751" s="37">
        <v>32459822</v>
      </c>
      <c r="C1751" s="56" t="s">
        <v>3295</v>
      </c>
      <c r="D1751" s="57">
        <v>23040367</v>
      </c>
      <c r="E1751" s="24" t="s">
        <v>7</v>
      </c>
      <c r="F1751" s="25">
        <v>790.71</v>
      </c>
      <c r="G1751" s="25">
        <v>790.71</v>
      </c>
      <c r="H1751" s="25">
        <v>4344.63</v>
      </c>
      <c r="I1751" s="25">
        <v>3159.99</v>
      </c>
    </row>
    <row r="1752" spans="1:9" ht="31.5" x14ac:dyDescent="0.25">
      <c r="A1752" s="37" t="s">
        <v>130</v>
      </c>
      <c r="B1752" s="37">
        <v>32459822</v>
      </c>
      <c r="C1752" s="56" t="s">
        <v>3296</v>
      </c>
      <c r="D1752" s="57">
        <v>22485498</v>
      </c>
      <c r="E1752" s="24" t="s">
        <v>7</v>
      </c>
      <c r="F1752" s="25">
        <v>25.9</v>
      </c>
      <c r="G1752" s="25">
        <v>25.9</v>
      </c>
      <c r="H1752" s="25">
        <v>25.91</v>
      </c>
      <c r="I1752" s="25">
        <v>0</v>
      </c>
    </row>
    <row r="1753" spans="1:9" ht="31.5" x14ac:dyDescent="0.25">
      <c r="A1753" s="37" t="s">
        <v>130</v>
      </c>
      <c r="B1753" s="37">
        <v>32459822</v>
      </c>
      <c r="C1753" s="56" t="s">
        <v>3297</v>
      </c>
      <c r="D1753" s="57">
        <v>37436506</v>
      </c>
      <c r="E1753" s="24" t="s">
        <v>7</v>
      </c>
      <c r="F1753" s="25">
        <v>1175.51</v>
      </c>
      <c r="G1753" s="25">
        <v>1175.51</v>
      </c>
      <c r="H1753" s="25">
        <v>1176.3699999999999</v>
      </c>
      <c r="I1753" s="25">
        <v>0</v>
      </c>
    </row>
    <row r="1754" spans="1:9" ht="31.5" x14ac:dyDescent="0.25">
      <c r="A1754" s="37" t="s">
        <v>130</v>
      </c>
      <c r="B1754" s="37">
        <v>32459822</v>
      </c>
      <c r="C1754" s="56" t="s">
        <v>3298</v>
      </c>
      <c r="D1754" s="57">
        <v>37206567</v>
      </c>
      <c r="E1754" s="24" t="s">
        <v>7</v>
      </c>
      <c r="F1754" s="25">
        <v>0</v>
      </c>
      <c r="G1754" s="25">
        <v>0</v>
      </c>
      <c r="H1754" s="25">
        <v>740.4</v>
      </c>
      <c r="I1754" s="25">
        <v>0</v>
      </c>
    </row>
    <row r="1755" spans="1:9" ht="31.5" x14ac:dyDescent="0.25">
      <c r="A1755" s="37" t="s">
        <v>130</v>
      </c>
      <c r="B1755" s="37">
        <v>32459822</v>
      </c>
      <c r="C1755" s="56" t="s">
        <v>3299</v>
      </c>
      <c r="D1755" s="57">
        <v>35723333</v>
      </c>
      <c r="E1755" s="24" t="s">
        <v>7</v>
      </c>
      <c r="F1755" s="25">
        <v>0</v>
      </c>
      <c r="G1755" s="25">
        <v>0</v>
      </c>
      <c r="H1755" s="25">
        <v>130.56</v>
      </c>
      <c r="I1755" s="25">
        <v>0</v>
      </c>
    </row>
    <row r="1756" spans="1:9" ht="31.5" x14ac:dyDescent="0.25">
      <c r="A1756" s="37" t="s">
        <v>130</v>
      </c>
      <c r="B1756" s="37">
        <v>32459822</v>
      </c>
      <c r="C1756" s="56" t="s">
        <v>3300</v>
      </c>
      <c r="D1756" s="57">
        <v>33250235</v>
      </c>
      <c r="E1756" s="24" t="s">
        <v>7</v>
      </c>
      <c r="F1756" s="25">
        <v>379.79</v>
      </c>
      <c r="G1756" s="25">
        <v>379.79</v>
      </c>
      <c r="H1756" s="25">
        <v>760.14</v>
      </c>
      <c r="I1756" s="25">
        <v>380.07</v>
      </c>
    </row>
    <row r="1757" spans="1:9" ht="31.5" x14ac:dyDescent="0.25">
      <c r="A1757" s="37" t="s">
        <v>130</v>
      </c>
      <c r="B1757" s="37">
        <v>32459822</v>
      </c>
      <c r="C1757" s="56" t="s">
        <v>3301</v>
      </c>
      <c r="D1757" s="57">
        <v>13845454</v>
      </c>
      <c r="E1757" s="24" t="s">
        <v>7</v>
      </c>
      <c r="F1757" s="25">
        <v>47.43</v>
      </c>
      <c r="G1757" s="25">
        <v>50</v>
      </c>
      <c r="H1757" s="25">
        <v>0</v>
      </c>
      <c r="I1757" s="25">
        <v>0</v>
      </c>
    </row>
    <row r="1758" spans="1:9" ht="47.25" x14ac:dyDescent="0.25">
      <c r="A1758" s="37" t="s">
        <v>130</v>
      </c>
      <c r="B1758" s="37">
        <v>32459822</v>
      </c>
      <c r="C1758" s="56" t="s">
        <v>3302</v>
      </c>
      <c r="D1758" s="57">
        <v>20864429</v>
      </c>
      <c r="E1758" s="24" t="s">
        <v>7</v>
      </c>
      <c r="F1758" s="25">
        <v>0.14000000000000001</v>
      </c>
      <c r="G1758" s="25">
        <v>0</v>
      </c>
      <c r="H1758" s="25">
        <v>0</v>
      </c>
      <c r="I1758" s="25">
        <v>0</v>
      </c>
    </row>
    <row r="1759" spans="1:9" ht="31.5" x14ac:dyDescent="0.25">
      <c r="A1759" s="37" t="s">
        <v>130</v>
      </c>
      <c r="B1759" s="37">
        <v>32459822</v>
      </c>
      <c r="C1759" s="56" t="s">
        <v>3303</v>
      </c>
      <c r="D1759" s="57">
        <v>40822731</v>
      </c>
      <c r="E1759" s="24" t="s">
        <v>7</v>
      </c>
      <c r="F1759" s="25">
        <v>2071.61</v>
      </c>
      <c r="G1759" s="25">
        <v>2070</v>
      </c>
      <c r="H1759" s="25">
        <v>2332.2600000000002</v>
      </c>
      <c r="I1759" s="25">
        <v>0</v>
      </c>
    </row>
    <row r="1760" spans="1:9" ht="31.5" x14ac:dyDescent="0.25">
      <c r="A1760" s="37" t="s">
        <v>130</v>
      </c>
      <c r="B1760" s="37">
        <v>32459822</v>
      </c>
      <c r="C1760" s="56" t="s">
        <v>3304</v>
      </c>
      <c r="D1760" s="57">
        <v>24779423</v>
      </c>
      <c r="E1760" s="24" t="s">
        <v>7</v>
      </c>
      <c r="F1760" s="25">
        <v>889.32</v>
      </c>
      <c r="G1760" s="25">
        <v>0</v>
      </c>
      <c r="H1760" s="25">
        <v>1482.41</v>
      </c>
      <c r="I1760" s="25">
        <v>1482.41</v>
      </c>
    </row>
    <row r="1761" spans="1:9" ht="31.5" x14ac:dyDescent="0.25">
      <c r="A1761" s="37" t="s">
        <v>130</v>
      </c>
      <c r="B1761" s="37">
        <v>32459822</v>
      </c>
      <c r="C1761" s="56" t="s">
        <v>3305</v>
      </c>
      <c r="D1761" s="57">
        <v>36152228</v>
      </c>
      <c r="E1761" s="24" t="s">
        <v>7</v>
      </c>
      <c r="F1761" s="25">
        <v>1416.55</v>
      </c>
      <c r="G1761" s="25">
        <v>1416.55</v>
      </c>
      <c r="H1761" s="25">
        <v>3420.64</v>
      </c>
      <c r="I1761" s="25">
        <v>2660.5</v>
      </c>
    </row>
    <row r="1762" spans="1:9" ht="31.5" x14ac:dyDescent="0.25">
      <c r="A1762" s="37" t="s">
        <v>130</v>
      </c>
      <c r="B1762" s="37">
        <v>32459822</v>
      </c>
      <c r="C1762" s="56" t="s">
        <v>3306</v>
      </c>
      <c r="D1762" s="57">
        <v>38524467</v>
      </c>
      <c r="E1762" s="24" t="s">
        <v>7</v>
      </c>
      <c r="F1762" s="25">
        <v>12614.61</v>
      </c>
      <c r="G1762" s="25">
        <v>12610</v>
      </c>
      <c r="H1762" s="25">
        <v>11402.16</v>
      </c>
      <c r="I1762" s="25">
        <v>11402.16</v>
      </c>
    </row>
    <row r="1763" spans="1:9" ht="31.5" x14ac:dyDescent="0.25">
      <c r="A1763" s="37" t="s">
        <v>130</v>
      </c>
      <c r="B1763" s="37">
        <v>32459822</v>
      </c>
      <c r="C1763" s="56" t="s">
        <v>3307</v>
      </c>
      <c r="D1763" s="57">
        <v>32056646</v>
      </c>
      <c r="E1763" s="24" t="s">
        <v>7</v>
      </c>
      <c r="F1763" s="25">
        <v>258.95</v>
      </c>
      <c r="G1763" s="25">
        <v>129.47999999999999</v>
      </c>
      <c r="H1763" s="25">
        <v>518.28</v>
      </c>
      <c r="I1763" s="25">
        <v>259.14</v>
      </c>
    </row>
    <row r="1764" spans="1:9" ht="31.5" x14ac:dyDescent="0.25">
      <c r="A1764" s="37" t="s">
        <v>130</v>
      </c>
      <c r="B1764" s="37">
        <v>32459822</v>
      </c>
      <c r="C1764" s="56" t="s">
        <v>3308</v>
      </c>
      <c r="D1764" s="57">
        <v>42557540</v>
      </c>
      <c r="E1764" s="24" t="s">
        <v>7</v>
      </c>
      <c r="F1764" s="25">
        <v>2404.5500000000002</v>
      </c>
      <c r="G1764" s="25">
        <v>2219.58</v>
      </c>
      <c r="H1764" s="25">
        <v>1943.55</v>
      </c>
      <c r="I1764" s="25">
        <v>0</v>
      </c>
    </row>
    <row r="1765" spans="1:9" ht="31.5" x14ac:dyDescent="0.25">
      <c r="A1765" s="37" t="s">
        <v>130</v>
      </c>
      <c r="B1765" s="37">
        <v>32459822</v>
      </c>
      <c r="C1765" s="56" t="s">
        <v>3309</v>
      </c>
      <c r="D1765" s="57">
        <v>40069382</v>
      </c>
      <c r="E1765" s="24" t="s">
        <v>7</v>
      </c>
      <c r="F1765" s="25">
        <v>358.33</v>
      </c>
      <c r="G1765" s="25">
        <v>358.33</v>
      </c>
      <c r="H1765" s="25">
        <v>358.33</v>
      </c>
      <c r="I1765" s="25">
        <v>358.33</v>
      </c>
    </row>
    <row r="1766" spans="1:9" ht="31.5" x14ac:dyDescent="0.25">
      <c r="A1766" s="37" t="s">
        <v>130</v>
      </c>
      <c r="B1766" s="37">
        <v>32459822</v>
      </c>
      <c r="C1766" s="56" t="s">
        <v>3310</v>
      </c>
      <c r="D1766" s="57">
        <v>40659946</v>
      </c>
      <c r="E1766" s="24" t="s">
        <v>7</v>
      </c>
      <c r="F1766" s="25">
        <v>133.80000000000001</v>
      </c>
      <c r="G1766" s="25">
        <v>0</v>
      </c>
      <c r="H1766" s="25">
        <v>142.36000000000001</v>
      </c>
      <c r="I1766" s="25">
        <v>0</v>
      </c>
    </row>
    <row r="1767" spans="1:9" ht="31.5" x14ac:dyDescent="0.25">
      <c r="A1767" s="37" t="s">
        <v>130</v>
      </c>
      <c r="B1767" s="37">
        <v>32459822</v>
      </c>
      <c r="C1767" s="56" t="s">
        <v>3311</v>
      </c>
      <c r="D1767" s="57">
        <v>20870743</v>
      </c>
      <c r="E1767" s="24" t="s">
        <v>7</v>
      </c>
      <c r="F1767" s="25">
        <v>111.98</v>
      </c>
      <c r="G1767" s="25">
        <v>111.98</v>
      </c>
      <c r="H1767" s="25">
        <v>111.98</v>
      </c>
      <c r="I1767" s="25">
        <v>111.98</v>
      </c>
    </row>
    <row r="1768" spans="1:9" ht="31.5" x14ac:dyDescent="0.25">
      <c r="A1768" s="37" t="s">
        <v>130</v>
      </c>
      <c r="B1768" s="37">
        <v>32459822</v>
      </c>
      <c r="C1768" s="56" t="s">
        <v>3312</v>
      </c>
      <c r="D1768" s="57">
        <v>38523421</v>
      </c>
      <c r="E1768" s="24" t="s">
        <v>7</v>
      </c>
      <c r="F1768" s="25">
        <v>0</v>
      </c>
      <c r="G1768" s="25">
        <v>0</v>
      </c>
      <c r="H1768" s="25">
        <v>0.09</v>
      </c>
      <c r="I1768" s="25">
        <v>0</v>
      </c>
    </row>
    <row r="1769" spans="1:9" ht="31.5" x14ac:dyDescent="0.25">
      <c r="A1769" s="37" t="s">
        <v>130</v>
      </c>
      <c r="B1769" s="37">
        <v>32459822</v>
      </c>
      <c r="C1769" s="56" t="s">
        <v>3313</v>
      </c>
      <c r="D1769" s="57">
        <v>43095953</v>
      </c>
      <c r="E1769" s="24" t="s">
        <v>7</v>
      </c>
      <c r="F1769" s="25">
        <v>201.86</v>
      </c>
      <c r="G1769" s="25">
        <v>0</v>
      </c>
      <c r="H1769" s="25">
        <v>0</v>
      </c>
      <c r="I1769" s="25">
        <v>0</v>
      </c>
    </row>
    <row r="1770" spans="1:9" ht="31.5" x14ac:dyDescent="0.25">
      <c r="A1770" s="37" t="s">
        <v>130</v>
      </c>
      <c r="B1770" s="37">
        <v>32459822</v>
      </c>
      <c r="C1770" s="56" t="s">
        <v>3314</v>
      </c>
      <c r="D1770" s="57">
        <v>43221957</v>
      </c>
      <c r="E1770" s="24" t="s">
        <v>7</v>
      </c>
      <c r="F1770" s="25">
        <v>1795.39</v>
      </c>
      <c r="G1770" s="25">
        <v>0</v>
      </c>
      <c r="H1770" s="25">
        <v>1796.7</v>
      </c>
      <c r="I1770" s="25">
        <v>0</v>
      </c>
    </row>
    <row r="1771" spans="1:9" ht="31.5" x14ac:dyDescent="0.25">
      <c r="A1771" s="37" t="s">
        <v>130</v>
      </c>
      <c r="B1771" s="37">
        <v>32459822</v>
      </c>
      <c r="C1771" s="56" t="s">
        <v>3315</v>
      </c>
      <c r="D1771" s="57">
        <v>34565845</v>
      </c>
      <c r="E1771" s="24" t="s">
        <v>7</v>
      </c>
      <c r="F1771" s="25">
        <v>1006.4900000000001</v>
      </c>
      <c r="G1771" s="25">
        <v>503.03</v>
      </c>
      <c r="H1771" s="25">
        <v>1007.63</v>
      </c>
      <c r="I1771" s="25">
        <v>839.68</v>
      </c>
    </row>
    <row r="1772" spans="1:9" ht="31.5" x14ac:dyDescent="0.25">
      <c r="A1772" s="37" t="s">
        <v>130</v>
      </c>
      <c r="B1772" s="37">
        <v>32459822</v>
      </c>
      <c r="C1772" s="56" t="s">
        <v>3316</v>
      </c>
      <c r="D1772" s="57">
        <v>20831737</v>
      </c>
      <c r="E1772" s="24" t="s">
        <v>7</v>
      </c>
      <c r="F1772" s="25">
        <v>0</v>
      </c>
      <c r="G1772" s="25">
        <v>0</v>
      </c>
      <c r="H1772" s="25">
        <v>518.28</v>
      </c>
      <c r="I1772" s="25">
        <v>0</v>
      </c>
    </row>
    <row r="1773" spans="1:9" ht="31.5" x14ac:dyDescent="0.25">
      <c r="A1773" s="37" t="s">
        <v>130</v>
      </c>
      <c r="B1773" s="37">
        <v>32459822</v>
      </c>
      <c r="C1773" s="56" t="s">
        <v>3317</v>
      </c>
      <c r="D1773" s="57">
        <v>20883585</v>
      </c>
      <c r="E1773" s="24" t="s">
        <v>7</v>
      </c>
      <c r="F1773" s="25">
        <v>0</v>
      </c>
      <c r="G1773" s="25">
        <v>0</v>
      </c>
      <c r="H1773" s="25">
        <v>0</v>
      </c>
      <c r="I1773" s="25">
        <v>0</v>
      </c>
    </row>
    <row r="1774" spans="1:9" ht="31.5" x14ac:dyDescent="0.25">
      <c r="A1774" s="37" t="s">
        <v>130</v>
      </c>
      <c r="B1774" s="37">
        <v>32459822</v>
      </c>
      <c r="C1774" s="56" t="s">
        <v>3318</v>
      </c>
      <c r="D1774" s="57">
        <v>26299835</v>
      </c>
      <c r="E1774" s="24" t="s">
        <v>7</v>
      </c>
      <c r="F1774" s="25">
        <v>2068.5</v>
      </c>
      <c r="G1774" s="25">
        <v>1786.02</v>
      </c>
      <c r="H1774" s="25">
        <v>4313.3900000000003</v>
      </c>
      <c r="I1774" s="25">
        <v>2068.5</v>
      </c>
    </row>
    <row r="1775" spans="1:9" ht="31.5" x14ac:dyDescent="0.25">
      <c r="A1775" s="37" t="s">
        <v>130</v>
      </c>
      <c r="B1775" s="37">
        <v>32459822</v>
      </c>
      <c r="C1775" s="56" t="s">
        <v>3319</v>
      </c>
      <c r="D1775" s="57">
        <v>26299835</v>
      </c>
      <c r="E1775" s="24" t="s">
        <v>7</v>
      </c>
      <c r="F1775" s="25">
        <v>1156.57</v>
      </c>
      <c r="G1775" s="25">
        <v>1160</v>
      </c>
      <c r="H1775" s="25">
        <v>1156.57</v>
      </c>
      <c r="I1775" s="25">
        <v>767.86</v>
      </c>
    </row>
    <row r="1776" spans="1:9" ht="31.5" x14ac:dyDescent="0.25">
      <c r="A1776" s="37" t="s">
        <v>130</v>
      </c>
      <c r="B1776" s="37">
        <v>32459822</v>
      </c>
      <c r="C1776" s="56" t="s">
        <v>3320</v>
      </c>
      <c r="D1776" s="57">
        <v>36700584</v>
      </c>
      <c r="E1776" s="24" t="s">
        <v>7</v>
      </c>
      <c r="F1776" s="25">
        <v>423.59</v>
      </c>
      <c r="G1776" s="25">
        <v>420</v>
      </c>
      <c r="H1776" s="25">
        <v>0</v>
      </c>
      <c r="I1776" s="25">
        <v>0</v>
      </c>
    </row>
    <row r="1777" spans="1:9" ht="31.5" x14ac:dyDescent="0.25">
      <c r="A1777" s="37" t="s">
        <v>130</v>
      </c>
      <c r="B1777" s="37">
        <v>32459822</v>
      </c>
      <c r="C1777" s="56" t="s">
        <v>3321</v>
      </c>
      <c r="D1777" s="57">
        <v>22433969</v>
      </c>
      <c r="E1777" s="24" t="s">
        <v>7</v>
      </c>
      <c r="F1777" s="25">
        <v>124.76</v>
      </c>
      <c r="G1777" s="25">
        <v>0</v>
      </c>
      <c r="H1777" s="25">
        <v>6127.27</v>
      </c>
      <c r="I1777" s="25">
        <v>4831.57</v>
      </c>
    </row>
    <row r="1778" spans="1:9" ht="31.5" x14ac:dyDescent="0.25">
      <c r="A1778" s="37" t="s">
        <v>130</v>
      </c>
      <c r="B1778" s="37">
        <v>32459822</v>
      </c>
      <c r="C1778" s="56" t="s">
        <v>3322</v>
      </c>
      <c r="D1778" s="57">
        <v>23623784</v>
      </c>
      <c r="E1778" s="24" t="s">
        <v>7</v>
      </c>
      <c r="F1778" s="25">
        <v>240.7</v>
      </c>
      <c r="G1778" s="25">
        <v>240.7</v>
      </c>
      <c r="H1778" s="25">
        <v>221.44</v>
      </c>
      <c r="I1778" s="25">
        <v>0</v>
      </c>
    </row>
    <row r="1779" spans="1:9" ht="31.5" x14ac:dyDescent="0.25">
      <c r="A1779" s="37" t="s">
        <v>130</v>
      </c>
      <c r="B1779" s="37">
        <v>32459822</v>
      </c>
      <c r="C1779" s="56" t="s">
        <v>3323</v>
      </c>
      <c r="D1779" s="57">
        <v>36265925</v>
      </c>
      <c r="E1779" s="24" t="s">
        <v>7</v>
      </c>
      <c r="F1779" s="25">
        <v>0</v>
      </c>
      <c r="G1779" s="25">
        <v>0</v>
      </c>
      <c r="H1779" s="25">
        <v>129.57</v>
      </c>
      <c r="I1779" s="25">
        <v>0</v>
      </c>
    </row>
    <row r="1780" spans="1:9" ht="31.5" x14ac:dyDescent="0.25">
      <c r="A1780" s="37" t="s">
        <v>130</v>
      </c>
      <c r="B1780" s="37">
        <v>32459822</v>
      </c>
      <c r="C1780" s="56" t="s">
        <v>3324</v>
      </c>
      <c r="D1780" s="58">
        <v>5515950</v>
      </c>
      <c r="E1780" s="24" t="s">
        <v>7</v>
      </c>
      <c r="F1780" s="25">
        <v>3662.31</v>
      </c>
      <c r="G1780" s="25">
        <v>3662.31</v>
      </c>
      <c r="H1780" s="25">
        <v>3664.98</v>
      </c>
      <c r="I1780" s="25">
        <v>0</v>
      </c>
    </row>
    <row r="1781" spans="1:9" ht="31.5" x14ac:dyDescent="0.25">
      <c r="A1781" s="37" t="s">
        <v>130</v>
      </c>
      <c r="B1781" s="37">
        <v>32459822</v>
      </c>
      <c r="C1781" s="56" t="s">
        <v>3325</v>
      </c>
      <c r="D1781" s="57">
        <v>13490997</v>
      </c>
      <c r="E1781" s="24" t="s">
        <v>7</v>
      </c>
      <c r="F1781" s="25">
        <v>146</v>
      </c>
      <c r="G1781" s="25">
        <v>73</v>
      </c>
      <c r="H1781" s="25">
        <v>146.05000000000001</v>
      </c>
      <c r="I1781" s="25">
        <v>73</v>
      </c>
    </row>
    <row r="1782" spans="1:9" ht="31.5" x14ac:dyDescent="0.25">
      <c r="A1782" s="37" t="s">
        <v>130</v>
      </c>
      <c r="B1782" s="37">
        <v>32459822</v>
      </c>
      <c r="C1782" s="56" t="s">
        <v>3326</v>
      </c>
      <c r="D1782" s="57">
        <v>40075815</v>
      </c>
      <c r="E1782" s="24" t="s">
        <v>7</v>
      </c>
      <c r="F1782" s="25">
        <v>517.9</v>
      </c>
      <c r="G1782" s="25">
        <v>517.9</v>
      </c>
      <c r="H1782" s="25">
        <v>518.28</v>
      </c>
      <c r="I1782" s="25">
        <v>0</v>
      </c>
    </row>
    <row r="1783" spans="1:9" ht="31.5" x14ac:dyDescent="0.25">
      <c r="A1783" s="37" t="s">
        <v>130</v>
      </c>
      <c r="B1783" s="37">
        <v>32459822</v>
      </c>
      <c r="C1783" s="56" t="s">
        <v>3327</v>
      </c>
      <c r="D1783" s="57">
        <v>40075815</v>
      </c>
      <c r="E1783" s="24" t="s">
        <v>7</v>
      </c>
      <c r="F1783" s="25">
        <v>1519.18</v>
      </c>
      <c r="G1783" s="25">
        <v>1519.18</v>
      </c>
      <c r="H1783" s="25">
        <v>1140.22</v>
      </c>
      <c r="I1783" s="25">
        <v>0</v>
      </c>
    </row>
    <row r="1784" spans="1:9" ht="31.5" x14ac:dyDescent="0.25">
      <c r="A1784" s="37" t="s">
        <v>130</v>
      </c>
      <c r="B1784" s="37">
        <v>32459822</v>
      </c>
      <c r="C1784" s="56" t="s">
        <v>3328</v>
      </c>
      <c r="D1784" s="57">
        <v>21560045</v>
      </c>
      <c r="E1784" s="24" t="s">
        <v>7</v>
      </c>
      <c r="F1784" s="25">
        <v>4845.83</v>
      </c>
      <c r="G1784" s="25">
        <v>4260.1099999999997</v>
      </c>
      <c r="H1784" s="25">
        <v>19845.439999999999</v>
      </c>
      <c r="I1784" s="25">
        <v>15581.23</v>
      </c>
    </row>
    <row r="1785" spans="1:9" ht="31.5" x14ac:dyDescent="0.25">
      <c r="A1785" s="37" t="s">
        <v>130</v>
      </c>
      <c r="B1785" s="37">
        <v>32459822</v>
      </c>
      <c r="C1785" s="56" t="s">
        <v>3329</v>
      </c>
      <c r="D1785" s="57">
        <v>21560045</v>
      </c>
      <c r="E1785" s="24" t="s">
        <v>7</v>
      </c>
      <c r="F1785" s="25">
        <v>148.93</v>
      </c>
      <c r="G1785" s="25">
        <v>148.93</v>
      </c>
      <c r="H1785" s="25">
        <v>0</v>
      </c>
      <c r="I1785" s="25">
        <v>0</v>
      </c>
    </row>
    <row r="1786" spans="1:9" ht="31.5" x14ac:dyDescent="0.25">
      <c r="A1786" s="37" t="s">
        <v>130</v>
      </c>
      <c r="B1786" s="37">
        <v>32459822</v>
      </c>
      <c r="C1786" s="56" t="s">
        <v>3330</v>
      </c>
      <c r="D1786" s="58">
        <v>9807750</v>
      </c>
      <c r="E1786" s="24" t="s">
        <v>7</v>
      </c>
      <c r="F1786" s="25">
        <v>204.28</v>
      </c>
      <c r="G1786" s="25">
        <v>204.28</v>
      </c>
      <c r="H1786" s="25">
        <v>329.87</v>
      </c>
      <c r="I1786" s="25">
        <v>204.37</v>
      </c>
    </row>
    <row r="1787" spans="1:9" ht="31.5" x14ac:dyDescent="0.25">
      <c r="A1787" s="37" t="s">
        <v>130</v>
      </c>
      <c r="B1787" s="37">
        <v>32459822</v>
      </c>
      <c r="C1787" s="56" t="s">
        <v>3331</v>
      </c>
      <c r="D1787" s="57">
        <v>21560766</v>
      </c>
      <c r="E1787" s="24" t="s">
        <v>7</v>
      </c>
      <c r="F1787" s="25">
        <v>48.8</v>
      </c>
      <c r="G1787" s="25">
        <v>0</v>
      </c>
      <c r="H1787" s="25">
        <v>0</v>
      </c>
      <c r="I1787" s="25">
        <v>0</v>
      </c>
    </row>
    <row r="1788" spans="1:9" ht="31.5" x14ac:dyDescent="0.25">
      <c r="A1788" s="37" t="s">
        <v>130</v>
      </c>
      <c r="B1788" s="37">
        <v>32459822</v>
      </c>
      <c r="C1788" s="56" t="s">
        <v>3332</v>
      </c>
      <c r="D1788" s="57">
        <v>21560766</v>
      </c>
      <c r="E1788" s="24" t="s">
        <v>7</v>
      </c>
      <c r="F1788" s="25">
        <v>96.18</v>
      </c>
      <c r="G1788" s="25">
        <v>48.09</v>
      </c>
      <c r="H1788" s="25">
        <v>48.13</v>
      </c>
      <c r="I1788" s="25">
        <v>0</v>
      </c>
    </row>
    <row r="1789" spans="1:9" ht="31.5" x14ac:dyDescent="0.25">
      <c r="A1789" s="37" t="s">
        <v>130</v>
      </c>
      <c r="B1789" s="37">
        <v>32459822</v>
      </c>
      <c r="C1789" s="56" t="s">
        <v>3333</v>
      </c>
      <c r="D1789" s="57">
        <v>35218319</v>
      </c>
      <c r="E1789" s="24" t="s">
        <v>7</v>
      </c>
      <c r="F1789" s="25">
        <v>647.38</v>
      </c>
      <c r="G1789" s="25">
        <v>517.9</v>
      </c>
      <c r="H1789" s="25">
        <v>388.71</v>
      </c>
      <c r="I1789" s="25">
        <v>0</v>
      </c>
    </row>
    <row r="1790" spans="1:9" ht="31.5" x14ac:dyDescent="0.25">
      <c r="A1790" s="37" t="s">
        <v>130</v>
      </c>
      <c r="B1790" s="37">
        <v>32459822</v>
      </c>
      <c r="C1790" s="56" t="s">
        <v>3334</v>
      </c>
      <c r="D1790" s="57">
        <v>31517060</v>
      </c>
      <c r="E1790" s="24" t="s">
        <v>7</v>
      </c>
      <c r="F1790" s="25">
        <v>0.01</v>
      </c>
      <c r="G1790" s="25">
        <v>0</v>
      </c>
      <c r="H1790" s="25">
        <v>0</v>
      </c>
      <c r="I1790" s="25">
        <v>0</v>
      </c>
    </row>
    <row r="1791" spans="1:9" ht="31.5" x14ac:dyDescent="0.25">
      <c r="A1791" s="37" t="s">
        <v>130</v>
      </c>
      <c r="B1791" s="37">
        <v>32459822</v>
      </c>
      <c r="C1791" s="56" t="s">
        <v>3335</v>
      </c>
      <c r="D1791" s="57">
        <v>13850935</v>
      </c>
      <c r="E1791" s="24" t="s">
        <v>7</v>
      </c>
      <c r="F1791" s="25">
        <v>2785.47</v>
      </c>
      <c r="G1791" s="25">
        <v>111.37</v>
      </c>
      <c r="H1791" s="25">
        <v>8544.4</v>
      </c>
      <c r="I1791" s="25">
        <v>128.52000000000001</v>
      </c>
    </row>
    <row r="1792" spans="1:9" ht="31.5" x14ac:dyDescent="0.25">
      <c r="A1792" s="37" t="s">
        <v>130</v>
      </c>
      <c r="B1792" s="37">
        <v>32459822</v>
      </c>
      <c r="C1792" s="56" t="s">
        <v>3336</v>
      </c>
      <c r="D1792" s="57">
        <v>24795435</v>
      </c>
      <c r="E1792" s="24" t="s">
        <v>7</v>
      </c>
      <c r="F1792" s="25">
        <v>145.26</v>
      </c>
      <c r="G1792" s="25">
        <v>145.26</v>
      </c>
      <c r="H1792" s="25">
        <v>145.37</v>
      </c>
      <c r="I1792" s="25">
        <v>0</v>
      </c>
    </row>
    <row r="1793" spans="1:9" ht="31.5" x14ac:dyDescent="0.25">
      <c r="A1793" s="37" t="s">
        <v>130</v>
      </c>
      <c r="B1793" s="37">
        <v>32459822</v>
      </c>
      <c r="C1793" s="56" t="s">
        <v>3337</v>
      </c>
      <c r="D1793" s="57">
        <v>40867311</v>
      </c>
      <c r="E1793" s="24" t="s">
        <v>7</v>
      </c>
      <c r="F1793" s="25">
        <v>73.88</v>
      </c>
      <c r="G1793" s="25">
        <v>73.88</v>
      </c>
      <c r="H1793" s="25">
        <v>73.88</v>
      </c>
      <c r="I1793" s="25">
        <v>73.88</v>
      </c>
    </row>
    <row r="1794" spans="1:9" ht="31.5" x14ac:dyDescent="0.25">
      <c r="A1794" s="37" t="s">
        <v>130</v>
      </c>
      <c r="B1794" s="37">
        <v>32459822</v>
      </c>
      <c r="C1794" s="56" t="s">
        <v>3338</v>
      </c>
      <c r="D1794" s="57">
        <v>41256954</v>
      </c>
      <c r="E1794" s="24" t="s">
        <v>7</v>
      </c>
      <c r="F1794" s="25">
        <v>0.02</v>
      </c>
      <c r="G1794" s="25">
        <v>0</v>
      </c>
      <c r="H1794" s="25">
        <v>0.02</v>
      </c>
      <c r="I1794" s="25">
        <v>0</v>
      </c>
    </row>
    <row r="1795" spans="1:9" ht="78.75" x14ac:dyDescent="0.25">
      <c r="A1795" s="37" t="s">
        <v>130</v>
      </c>
      <c r="B1795" s="37">
        <v>32459822</v>
      </c>
      <c r="C1795" s="56" t="s">
        <v>3339</v>
      </c>
      <c r="D1795" s="57">
        <v>14373101</v>
      </c>
      <c r="E1795" s="24" t="s">
        <v>7</v>
      </c>
      <c r="F1795" s="25">
        <v>0</v>
      </c>
      <c r="G1795" s="25">
        <v>0</v>
      </c>
      <c r="H1795" s="25">
        <v>276.42</v>
      </c>
      <c r="I1795" s="25">
        <v>0</v>
      </c>
    </row>
    <row r="1796" spans="1:9" ht="31.5" x14ac:dyDescent="0.25">
      <c r="A1796" s="37" t="s">
        <v>130</v>
      </c>
      <c r="B1796" s="37">
        <v>32459822</v>
      </c>
      <c r="C1796" s="56" t="s">
        <v>3340</v>
      </c>
      <c r="D1796" s="57">
        <v>41384763</v>
      </c>
      <c r="E1796" s="24" t="s">
        <v>7</v>
      </c>
      <c r="F1796" s="25">
        <v>123.7</v>
      </c>
      <c r="G1796" s="25">
        <v>123.7</v>
      </c>
      <c r="H1796" s="25">
        <v>123.7</v>
      </c>
      <c r="I1796" s="25">
        <v>123.7</v>
      </c>
    </row>
    <row r="1797" spans="1:9" ht="31.5" x14ac:dyDescent="0.25">
      <c r="A1797" s="37" t="s">
        <v>130</v>
      </c>
      <c r="B1797" s="37">
        <v>32459822</v>
      </c>
      <c r="C1797" s="56" t="s">
        <v>3341</v>
      </c>
      <c r="D1797" s="57">
        <v>32655973</v>
      </c>
      <c r="E1797" s="24" t="s">
        <v>7</v>
      </c>
      <c r="F1797" s="25">
        <v>0</v>
      </c>
      <c r="G1797" s="25">
        <v>0</v>
      </c>
      <c r="H1797" s="25">
        <v>190.04</v>
      </c>
      <c r="I1797" s="25">
        <v>0</v>
      </c>
    </row>
    <row r="1798" spans="1:9" ht="31.5" x14ac:dyDescent="0.25">
      <c r="A1798" s="37" t="s">
        <v>130</v>
      </c>
      <c r="B1798" s="37">
        <v>32459822</v>
      </c>
      <c r="C1798" s="56" t="s">
        <v>3342</v>
      </c>
      <c r="D1798" s="57">
        <v>39318419</v>
      </c>
      <c r="E1798" s="24" t="s">
        <v>7</v>
      </c>
      <c r="F1798" s="25">
        <v>66.319999999999993</v>
      </c>
      <c r="G1798" s="25">
        <v>0</v>
      </c>
      <c r="H1798" s="25">
        <v>0.18</v>
      </c>
      <c r="I1798" s="25">
        <v>0</v>
      </c>
    </row>
    <row r="1799" spans="1:9" ht="31.5" x14ac:dyDescent="0.25">
      <c r="A1799" s="37" t="s">
        <v>130</v>
      </c>
      <c r="B1799" s="37">
        <v>32459822</v>
      </c>
      <c r="C1799" s="56" t="s">
        <v>3343</v>
      </c>
      <c r="D1799" s="57">
        <v>35938474</v>
      </c>
      <c r="E1799" s="24" t="s">
        <v>7</v>
      </c>
      <c r="F1799" s="25">
        <v>264.48</v>
      </c>
      <c r="G1799" s="25">
        <v>264.48</v>
      </c>
      <c r="H1799" s="25">
        <v>0</v>
      </c>
      <c r="I1799" s="25">
        <v>0</v>
      </c>
    </row>
    <row r="1800" spans="1:9" ht="31.5" x14ac:dyDescent="0.25">
      <c r="A1800" s="37" t="s">
        <v>130</v>
      </c>
      <c r="B1800" s="37">
        <v>32459822</v>
      </c>
      <c r="C1800" s="56" t="s">
        <v>3344</v>
      </c>
      <c r="D1800" s="57">
        <v>38622503</v>
      </c>
      <c r="E1800" s="24" t="s">
        <v>7</v>
      </c>
      <c r="F1800" s="25">
        <v>6403.08</v>
      </c>
      <c r="G1800" s="25">
        <v>5905.28</v>
      </c>
      <c r="H1800" s="25">
        <v>4833.22</v>
      </c>
      <c r="I1800" s="25">
        <v>514.34</v>
      </c>
    </row>
    <row r="1801" spans="1:9" ht="31.5" x14ac:dyDescent="0.25">
      <c r="A1801" s="37" t="s">
        <v>130</v>
      </c>
      <c r="B1801" s="37">
        <v>32459822</v>
      </c>
      <c r="C1801" s="56" t="s">
        <v>3345</v>
      </c>
      <c r="D1801" s="57">
        <v>22447055</v>
      </c>
      <c r="E1801" s="24" t="s">
        <v>7</v>
      </c>
      <c r="F1801" s="25">
        <v>106.27</v>
      </c>
      <c r="G1801" s="25">
        <v>0</v>
      </c>
      <c r="H1801" s="25">
        <v>1172.92</v>
      </c>
      <c r="I1801" s="25">
        <v>0</v>
      </c>
    </row>
    <row r="1802" spans="1:9" ht="31.5" x14ac:dyDescent="0.25">
      <c r="A1802" s="37" t="s">
        <v>130</v>
      </c>
      <c r="B1802" s="37">
        <v>32459822</v>
      </c>
      <c r="C1802" s="56" t="s">
        <v>3346</v>
      </c>
      <c r="D1802" s="57">
        <v>37913226</v>
      </c>
      <c r="E1802" s="24" t="s">
        <v>7</v>
      </c>
      <c r="F1802" s="25">
        <v>333.01</v>
      </c>
      <c r="G1802" s="25">
        <v>0</v>
      </c>
      <c r="H1802" s="25">
        <v>162.52000000000001</v>
      </c>
      <c r="I1802" s="25">
        <v>0</v>
      </c>
    </row>
    <row r="1803" spans="1:9" ht="31.5" x14ac:dyDescent="0.25">
      <c r="A1803" s="37" t="s">
        <v>130</v>
      </c>
      <c r="B1803" s="37">
        <v>32459822</v>
      </c>
      <c r="C1803" s="56" t="s">
        <v>3347</v>
      </c>
      <c r="D1803" s="57">
        <v>19299605</v>
      </c>
      <c r="E1803" s="24" t="s">
        <v>7</v>
      </c>
      <c r="F1803" s="25">
        <v>308.31</v>
      </c>
      <c r="G1803" s="25">
        <v>308.31</v>
      </c>
      <c r="H1803" s="25">
        <v>308.31</v>
      </c>
      <c r="I1803" s="25">
        <v>308.31</v>
      </c>
    </row>
    <row r="1804" spans="1:9" ht="31.5" x14ac:dyDescent="0.25">
      <c r="A1804" s="37" t="s">
        <v>130</v>
      </c>
      <c r="B1804" s="37">
        <v>32459822</v>
      </c>
      <c r="C1804" s="56" t="s">
        <v>3348</v>
      </c>
      <c r="D1804" s="57">
        <v>21720000</v>
      </c>
      <c r="E1804" s="24" t="s">
        <v>7</v>
      </c>
      <c r="F1804" s="25">
        <v>0</v>
      </c>
      <c r="G1804" s="25">
        <v>0</v>
      </c>
      <c r="H1804" s="25">
        <v>578.75</v>
      </c>
      <c r="I1804" s="25">
        <v>0</v>
      </c>
    </row>
    <row r="1805" spans="1:9" ht="31.5" x14ac:dyDescent="0.25">
      <c r="A1805" s="37" t="s">
        <v>130</v>
      </c>
      <c r="B1805" s="37">
        <v>32459822</v>
      </c>
      <c r="C1805" s="56" t="s">
        <v>3349</v>
      </c>
      <c r="D1805" s="57">
        <v>22432154</v>
      </c>
      <c r="E1805" s="24" t="s">
        <v>7</v>
      </c>
      <c r="F1805" s="25">
        <v>997.1</v>
      </c>
      <c r="G1805" s="25">
        <v>1000</v>
      </c>
      <c r="H1805" s="25">
        <v>500.9</v>
      </c>
      <c r="I1805" s="25">
        <v>92.2</v>
      </c>
    </row>
    <row r="1806" spans="1:9" ht="31.5" x14ac:dyDescent="0.25">
      <c r="A1806" s="37" t="s">
        <v>130</v>
      </c>
      <c r="B1806" s="37">
        <v>32459822</v>
      </c>
      <c r="C1806" s="56" t="s">
        <v>3350</v>
      </c>
      <c r="D1806" s="57">
        <v>23616169</v>
      </c>
      <c r="E1806" s="24" t="s">
        <v>7</v>
      </c>
      <c r="F1806" s="25">
        <v>3.44</v>
      </c>
      <c r="G1806" s="25">
        <v>3.44</v>
      </c>
      <c r="H1806" s="25">
        <v>491.86</v>
      </c>
      <c r="I1806" s="25">
        <v>3.44</v>
      </c>
    </row>
    <row r="1807" spans="1:9" ht="31.5" x14ac:dyDescent="0.25">
      <c r="A1807" s="37" t="s">
        <v>130</v>
      </c>
      <c r="B1807" s="37">
        <v>32459822</v>
      </c>
      <c r="C1807" s="56" t="s">
        <v>3351</v>
      </c>
      <c r="D1807" s="57">
        <v>307402</v>
      </c>
      <c r="E1807" s="24" t="s">
        <v>7</v>
      </c>
      <c r="F1807" s="25">
        <v>0</v>
      </c>
      <c r="G1807" s="25">
        <v>0</v>
      </c>
      <c r="H1807" s="25">
        <v>3109.68</v>
      </c>
      <c r="I1807" s="25">
        <v>0</v>
      </c>
    </row>
    <row r="1808" spans="1:9" ht="31.5" x14ac:dyDescent="0.25">
      <c r="A1808" s="37" t="s">
        <v>130</v>
      </c>
      <c r="B1808" s="37">
        <v>32459822</v>
      </c>
      <c r="C1808" s="56" t="s">
        <v>3352</v>
      </c>
      <c r="D1808" s="57">
        <v>36880918</v>
      </c>
      <c r="E1808" s="24" t="s">
        <v>7</v>
      </c>
      <c r="F1808" s="25">
        <v>1175.51</v>
      </c>
      <c r="G1808" s="25">
        <v>1175.51</v>
      </c>
      <c r="H1808" s="25">
        <v>1176.3699999999999</v>
      </c>
      <c r="I1808" s="25">
        <v>0</v>
      </c>
    </row>
    <row r="1809" spans="1:9" ht="31.5" x14ac:dyDescent="0.25">
      <c r="A1809" s="37" t="s">
        <v>130</v>
      </c>
      <c r="B1809" s="37">
        <v>32459822</v>
      </c>
      <c r="C1809" s="56" t="s">
        <v>3353</v>
      </c>
      <c r="D1809" s="57">
        <v>30900776</v>
      </c>
      <c r="E1809" s="24" t="s">
        <v>7</v>
      </c>
      <c r="F1809" s="25">
        <v>258.95</v>
      </c>
      <c r="G1809" s="25">
        <v>0</v>
      </c>
      <c r="H1809" s="25">
        <v>777.42</v>
      </c>
      <c r="I1809" s="25">
        <v>259.14</v>
      </c>
    </row>
    <row r="1810" spans="1:9" ht="31.5" x14ac:dyDescent="0.25">
      <c r="A1810" s="37" t="s">
        <v>130</v>
      </c>
      <c r="B1810" s="37">
        <v>32459822</v>
      </c>
      <c r="C1810" s="56" t="s">
        <v>3354</v>
      </c>
      <c r="D1810" s="57">
        <v>13845733</v>
      </c>
      <c r="E1810" s="24" t="s">
        <v>7</v>
      </c>
      <c r="F1810" s="25">
        <v>138.72</v>
      </c>
      <c r="G1810" s="25">
        <v>0</v>
      </c>
      <c r="H1810" s="25">
        <v>138.83000000000001</v>
      </c>
      <c r="I1810" s="25">
        <v>0</v>
      </c>
    </row>
    <row r="1811" spans="1:9" ht="31.5" x14ac:dyDescent="0.25">
      <c r="A1811" s="37" t="s">
        <v>130</v>
      </c>
      <c r="B1811" s="37">
        <v>32459822</v>
      </c>
      <c r="C1811" s="56" t="s">
        <v>3355</v>
      </c>
      <c r="D1811" s="57">
        <v>30333093</v>
      </c>
      <c r="E1811" s="24" t="s">
        <v>7</v>
      </c>
      <c r="F1811" s="25">
        <v>409.38</v>
      </c>
      <c r="G1811" s="25">
        <v>409.38</v>
      </c>
      <c r="H1811" s="25">
        <v>492.12</v>
      </c>
      <c r="I1811" s="25">
        <v>369.09</v>
      </c>
    </row>
    <row r="1812" spans="1:9" ht="31.5" x14ac:dyDescent="0.25">
      <c r="A1812" s="37" t="s">
        <v>130</v>
      </c>
      <c r="B1812" s="37">
        <v>32459822</v>
      </c>
      <c r="C1812" s="56" t="s">
        <v>3356</v>
      </c>
      <c r="D1812" s="57">
        <v>37157316</v>
      </c>
      <c r="E1812" s="24" t="s">
        <v>7</v>
      </c>
      <c r="F1812" s="25">
        <v>0</v>
      </c>
      <c r="G1812" s="25">
        <v>3.64</v>
      </c>
      <c r="H1812" s="25">
        <v>149.34</v>
      </c>
      <c r="I1812" s="25">
        <v>0</v>
      </c>
    </row>
    <row r="1813" spans="1:9" ht="31.5" x14ac:dyDescent="0.25">
      <c r="A1813" s="37" t="s">
        <v>130</v>
      </c>
      <c r="B1813" s="37">
        <v>32459822</v>
      </c>
      <c r="C1813" s="56" t="s">
        <v>3357</v>
      </c>
      <c r="D1813" s="57">
        <v>13871357</v>
      </c>
      <c r="E1813" s="24" t="s">
        <v>7</v>
      </c>
      <c r="F1813" s="25">
        <v>3511.55</v>
      </c>
      <c r="G1813" s="25">
        <v>3008.81</v>
      </c>
      <c r="H1813" s="25">
        <v>5188.3100000000004</v>
      </c>
      <c r="I1813" s="25">
        <v>5188.3100000000004</v>
      </c>
    </row>
    <row r="1814" spans="1:9" ht="31.5" x14ac:dyDescent="0.25">
      <c r="A1814" s="37" t="s">
        <v>130</v>
      </c>
      <c r="B1814" s="37">
        <v>32459822</v>
      </c>
      <c r="C1814" s="56" t="s">
        <v>3358</v>
      </c>
      <c r="D1814" s="57">
        <v>40543887</v>
      </c>
      <c r="E1814" s="24" t="s">
        <v>7</v>
      </c>
      <c r="F1814" s="25">
        <v>2336.73</v>
      </c>
      <c r="G1814" s="25">
        <v>2336.73</v>
      </c>
      <c r="H1814" s="25">
        <v>2336.73</v>
      </c>
      <c r="I1814" s="25">
        <v>2336.73</v>
      </c>
    </row>
    <row r="1815" spans="1:9" ht="31.5" x14ac:dyDescent="0.25">
      <c r="A1815" s="37" t="s">
        <v>130</v>
      </c>
      <c r="B1815" s="37">
        <v>32459822</v>
      </c>
      <c r="C1815" s="56" t="s">
        <v>3359</v>
      </c>
      <c r="D1815" s="57">
        <v>37436930</v>
      </c>
      <c r="E1815" s="24" t="s">
        <v>7</v>
      </c>
      <c r="F1815" s="25">
        <v>1775.86</v>
      </c>
      <c r="G1815" s="25">
        <v>1775.86</v>
      </c>
      <c r="H1815" s="25">
        <v>2541.25</v>
      </c>
      <c r="I1815" s="25">
        <v>233.67</v>
      </c>
    </row>
    <row r="1816" spans="1:9" ht="31.5" x14ac:dyDescent="0.25">
      <c r="A1816" s="37" t="s">
        <v>130</v>
      </c>
      <c r="B1816" s="37">
        <v>32459822</v>
      </c>
      <c r="C1816" s="56" t="s">
        <v>3360</v>
      </c>
      <c r="D1816" s="57">
        <v>40503383</v>
      </c>
      <c r="E1816" s="24" t="s">
        <v>7</v>
      </c>
      <c r="F1816" s="25">
        <v>2902.94</v>
      </c>
      <c r="G1816" s="25">
        <v>2902.94</v>
      </c>
      <c r="H1816" s="25">
        <v>4343.68</v>
      </c>
      <c r="I1816" s="25">
        <v>0</v>
      </c>
    </row>
    <row r="1817" spans="1:9" ht="31.5" x14ac:dyDescent="0.25">
      <c r="A1817" s="37" t="s">
        <v>130</v>
      </c>
      <c r="B1817" s="37">
        <v>32459822</v>
      </c>
      <c r="C1817" s="56" t="s">
        <v>3361</v>
      </c>
      <c r="D1817" s="57">
        <v>37436815</v>
      </c>
      <c r="E1817" s="24" t="s">
        <v>7</v>
      </c>
      <c r="F1817" s="25">
        <v>1542.19</v>
      </c>
      <c r="G1817" s="25">
        <v>1542.19</v>
      </c>
      <c r="H1817" s="25">
        <v>2307.58</v>
      </c>
      <c r="I1817" s="25">
        <v>0</v>
      </c>
    </row>
    <row r="1818" spans="1:9" ht="31.5" x14ac:dyDescent="0.25">
      <c r="A1818" s="37" t="s">
        <v>130</v>
      </c>
      <c r="B1818" s="37">
        <v>32459822</v>
      </c>
      <c r="C1818" s="56" t="s">
        <v>3362</v>
      </c>
      <c r="D1818" s="57">
        <v>42412932</v>
      </c>
      <c r="E1818" s="24" t="s">
        <v>7</v>
      </c>
      <c r="F1818" s="25">
        <v>3723.52</v>
      </c>
      <c r="G1818" s="25">
        <v>0</v>
      </c>
      <c r="H1818" s="25">
        <v>11143.02</v>
      </c>
      <c r="I1818" s="25">
        <v>5571.51</v>
      </c>
    </row>
    <row r="1819" spans="1:9" ht="31.5" x14ac:dyDescent="0.25">
      <c r="A1819" s="37" t="s">
        <v>130</v>
      </c>
      <c r="B1819" s="37">
        <v>32459822</v>
      </c>
      <c r="C1819" s="56" t="s">
        <v>3363</v>
      </c>
      <c r="D1819" s="57">
        <v>43267884</v>
      </c>
      <c r="E1819" s="24" t="s">
        <v>7</v>
      </c>
      <c r="F1819" s="25">
        <v>0</v>
      </c>
      <c r="G1819" s="25">
        <v>0</v>
      </c>
      <c r="H1819" s="25">
        <v>950.18</v>
      </c>
      <c r="I1819" s="25">
        <v>0</v>
      </c>
    </row>
    <row r="1820" spans="1:9" ht="31.5" x14ac:dyDescent="0.25">
      <c r="A1820" s="37" t="s">
        <v>130</v>
      </c>
      <c r="B1820" s="37">
        <v>32459822</v>
      </c>
      <c r="C1820" s="56" t="s">
        <v>3364</v>
      </c>
      <c r="D1820" s="57">
        <v>34375713</v>
      </c>
      <c r="E1820" s="24" t="s">
        <v>7</v>
      </c>
      <c r="F1820" s="25">
        <v>182.09</v>
      </c>
      <c r="G1820" s="25">
        <v>0</v>
      </c>
      <c r="H1820" s="25">
        <v>0</v>
      </c>
      <c r="I1820" s="25">
        <v>0</v>
      </c>
    </row>
    <row r="1821" spans="1:9" ht="31.5" x14ac:dyDescent="0.25">
      <c r="A1821" s="37" t="s">
        <v>130</v>
      </c>
      <c r="B1821" s="37">
        <v>32459822</v>
      </c>
      <c r="C1821" s="56" t="s">
        <v>3365</v>
      </c>
      <c r="D1821" s="57">
        <v>32937897</v>
      </c>
      <c r="E1821" s="24" t="s">
        <v>7</v>
      </c>
      <c r="F1821" s="25">
        <v>1849.65</v>
      </c>
      <c r="G1821" s="25">
        <v>1850</v>
      </c>
      <c r="H1821" s="25">
        <v>259.14</v>
      </c>
      <c r="I1821" s="25">
        <v>0</v>
      </c>
    </row>
    <row r="1822" spans="1:9" ht="31.5" x14ac:dyDescent="0.25">
      <c r="A1822" s="37" t="s">
        <v>130</v>
      </c>
      <c r="B1822" s="37">
        <v>32459822</v>
      </c>
      <c r="C1822" s="56" t="s">
        <v>3366</v>
      </c>
      <c r="D1822" s="57">
        <v>24796498</v>
      </c>
      <c r="E1822" s="24" t="s">
        <v>7</v>
      </c>
      <c r="F1822" s="25">
        <v>118.75</v>
      </c>
      <c r="G1822" s="25">
        <v>118.75</v>
      </c>
      <c r="H1822" s="25">
        <v>2062.3000000000002</v>
      </c>
      <c r="I1822" s="25">
        <v>118.75</v>
      </c>
    </row>
    <row r="1823" spans="1:9" ht="31.5" x14ac:dyDescent="0.25">
      <c r="A1823" s="37" t="s">
        <v>130</v>
      </c>
      <c r="B1823" s="37">
        <v>32459822</v>
      </c>
      <c r="C1823" s="56" t="s">
        <v>3367</v>
      </c>
      <c r="D1823" s="57">
        <v>24796498</v>
      </c>
      <c r="E1823" s="24" t="s">
        <v>7</v>
      </c>
      <c r="F1823" s="25">
        <v>2849.44</v>
      </c>
      <c r="G1823" s="25">
        <v>2849.44</v>
      </c>
      <c r="H1823" s="25">
        <v>0</v>
      </c>
      <c r="I1823" s="25">
        <v>0</v>
      </c>
    </row>
    <row r="1824" spans="1:9" ht="31.5" x14ac:dyDescent="0.25">
      <c r="A1824" s="37" t="s">
        <v>130</v>
      </c>
      <c r="B1824" s="37">
        <v>32459822</v>
      </c>
      <c r="C1824" s="56" t="s">
        <v>4693</v>
      </c>
      <c r="D1824" s="58">
        <v>5483150</v>
      </c>
      <c r="E1824" s="24" t="s">
        <v>7</v>
      </c>
      <c r="F1824" s="25">
        <v>363.77</v>
      </c>
      <c r="G1824" s="25">
        <v>360</v>
      </c>
      <c r="H1824" s="25">
        <v>363.77</v>
      </c>
      <c r="I1824" s="25">
        <v>0</v>
      </c>
    </row>
    <row r="1825" spans="1:9" ht="31.5" x14ac:dyDescent="0.25">
      <c r="A1825" s="37" t="s">
        <v>130</v>
      </c>
      <c r="B1825" s="37">
        <v>32459822</v>
      </c>
      <c r="C1825" s="56" t="s">
        <v>4694</v>
      </c>
      <c r="D1825" s="57">
        <v>30083840</v>
      </c>
      <c r="E1825" s="24" t="s">
        <v>7</v>
      </c>
      <c r="F1825" s="25">
        <v>109.75</v>
      </c>
      <c r="G1825" s="25">
        <v>109.75</v>
      </c>
      <c r="H1825" s="25">
        <v>109.75</v>
      </c>
      <c r="I1825" s="25">
        <v>0</v>
      </c>
    </row>
    <row r="1826" spans="1:9" ht="31.5" x14ac:dyDescent="0.25">
      <c r="A1826" s="37" t="s">
        <v>130</v>
      </c>
      <c r="B1826" s="37">
        <v>32459822</v>
      </c>
      <c r="C1826" s="56" t="s">
        <v>3368</v>
      </c>
      <c r="D1826" s="57">
        <v>40437280</v>
      </c>
      <c r="E1826" s="24" t="s">
        <v>7</v>
      </c>
      <c r="F1826" s="25">
        <v>9306.09</v>
      </c>
      <c r="G1826" s="25">
        <v>5808.09</v>
      </c>
      <c r="H1826" s="25">
        <v>5662.23</v>
      </c>
      <c r="I1826" s="25">
        <v>0</v>
      </c>
    </row>
    <row r="1827" spans="1:9" ht="31.5" x14ac:dyDescent="0.25">
      <c r="A1827" s="37" t="s">
        <v>130</v>
      </c>
      <c r="B1827" s="37">
        <v>32459822</v>
      </c>
      <c r="C1827" s="56" t="s">
        <v>3369</v>
      </c>
      <c r="D1827" s="57">
        <v>38790308</v>
      </c>
      <c r="E1827" s="24" t="s">
        <v>7</v>
      </c>
      <c r="F1827" s="25">
        <v>536.64</v>
      </c>
      <c r="G1827" s="25">
        <v>399.78</v>
      </c>
      <c r="H1827" s="25">
        <v>181.86</v>
      </c>
      <c r="I1827" s="25">
        <v>181.86</v>
      </c>
    </row>
    <row r="1828" spans="1:9" ht="31.5" x14ac:dyDescent="0.25">
      <c r="A1828" s="37" t="s">
        <v>130</v>
      </c>
      <c r="B1828" s="37">
        <v>32459822</v>
      </c>
      <c r="C1828" s="56" t="s">
        <v>3370</v>
      </c>
      <c r="D1828" s="57">
        <v>30283755</v>
      </c>
      <c r="E1828" s="24" t="s">
        <v>7</v>
      </c>
      <c r="F1828" s="25">
        <v>158</v>
      </c>
      <c r="G1828" s="25">
        <v>158</v>
      </c>
      <c r="H1828" s="25">
        <v>158</v>
      </c>
      <c r="I1828" s="25">
        <v>0</v>
      </c>
    </row>
    <row r="1829" spans="1:9" ht="31.5" x14ac:dyDescent="0.25">
      <c r="A1829" s="37" t="s">
        <v>130</v>
      </c>
      <c r="B1829" s="37">
        <v>32459822</v>
      </c>
      <c r="C1829" s="56" t="s">
        <v>3371</v>
      </c>
      <c r="D1829" s="57">
        <v>40664851</v>
      </c>
      <c r="E1829" s="24" t="s">
        <v>7</v>
      </c>
      <c r="F1829" s="25">
        <v>1571.05</v>
      </c>
      <c r="G1829" s="25">
        <v>0</v>
      </c>
      <c r="H1829" s="25">
        <v>7794.55</v>
      </c>
      <c r="I1829" s="25">
        <v>5443.78</v>
      </c>
    </row>
    <row r="1830" spans="1:9" ht="31.5" x14ac:dyDescent="0.25">
      <c r="A1830" s="37" t="s">
        <v>130</v>
      </c>
      <c r="B1830" s="37">
        <v>32459822</v>
      </c>
      <c r="C1830" s="56" t="s">
        <v>3372</v>
      </c>
      <c r="D1830" s="57">
        <v>36056938</v>
      </c>
      <c r="E1830" s="24" t="s">
        <v>7</v>
      </c>
      <c r="F1830" s="25">
        <v>2090.96</v>
      </c>
      <c r="G1830" s="25">
        <v>2090</v>
      </c>
      <c r="H1830" s="25">
        <v>4861.29</v>
      </c>
      <c r="I1830" s="25">
        <v>3473.04</v>
      </c>
    </row>
    <row r="1831" spans="1:9" ht="31.5" x14ac:dyDescent="0.25">
      <c r="A1831" s="37" t="s">
        <v>130</v>
      </c>
      <c r="B1831" s="37">
        <v>32459822</v>
      </c>
      <c r="C1831" s="56" t="s">
        <v>3373</v>
      </c>
      <c r="D1831" s="57">
        <v>38443865</v>
      </c>
      <c r="E1831" s="24" t="s">
        <v>7</v>
      </c>
      <c r="F1831" s="25">
        <v>240.36</v>
      </c>
      <c r="G1831" s="25">
        <v>240.36</v>
      </c>
      <c r="H1831" s="25">
        <v>240.36</v>
      </c>
      <c r="I1831" s="25">
        <v>240.36</v>
      </c>
    </row>
    <row r="1832" spans="1:9" ht="31.5" x14ac:dyDescent="0.25">
      <c r="A1832" s="37" t="s">
        <v>130</v>
      </c>
      <c r="B1832" s="37">
        <v>32459822</v>
      </c>
      <c r="C1832" s="56" t="s">
        <v>3374</v>
      </c>
      <c r="D1832" s="57">
        <v>40692391</v>
      </c>
      <c r="E1832" s="24" t="s">
        <v>7</v>
      </c>
      <c r="F1832" s="25">
        <v>3302.1</v>
      </c>
      <c r="G1832" s="25">
        <v>0</v>
      </c>
      <c r="H1832" s="25">
        <v>4940.9399999999996</v>
      </c>
      <c r="I1832" s="25">
        <v>0</v>
      </c>
    </row>
    <row r="1833" spans="1:9" ht="31.5" x14ac:dyDescent="0.25">
      <c r="A1833" s="37" t="s">
        <v>130</v>
      </c>
      <c r="B1833" s="37">
        <v>32459822</v>
      </c>
      <c r="C1833" s="56" t="s">
        <v>3375</v>
      </c>
      <c r="D1833" s="57">
        <v>40524424</v>
      </c>
      <c r="E1833" s="24" t="s">
        <v>7</v>
      </c>
      <c r="F1833" s="25">
        <v>551.03</v>
      </c>
      <c r="G1833" s="25">
        <v>494.99</v>
      </c>
      <c r="H1833" s="25">
        <v>832.95</v>
      </c>
      <c r="I1833" s="25">
        <v>555.29999999999995</v>
      </c>
    </row>
    <row r="1834" spans="1:9" ht="31.5" x14ac:dyDescent="0.25">
      <c r="A1834" s="37" t="s">
        <v>130</v>
      </c>
      <c r="B1834" s="37">
        <v>32459822</v>
      </c>
      <c r="C1834" s="56" t="s">
        <v>3376</v>
      </c>
      <c r="D1834" s="58">
        <v>388369</v>
      </c>
      <c r="E1834" s="24" t="s">
        <v>7</v>
      </c>
      <c r="F1834" s="25">
        <v>1242.96</v>
      </c>
      <c r="G1834" s="25">
        <v>1104.8599999999999</v>
      </c>
      <c r="H1834" s="25">
        <v>1244.78</v>
      </c>
      <c r="I1834" s="25">
        <v>0.91</v>
      </c>
    </row>
    <row r="1835" spans="1:9" ht="31.5" x14ac:dyDescent="0.25">
      <c r="A1835" s="37" t="s">
        <v>130</v>
      </c>
      <c r="B1835" s="37">
        <v>32459822</v>
      </c>
      <c r="C1835" s="56" t="s">
        <v>3377</v>
      </c>
      <c r="D1835" s="57">
        <v>38936307</v>
      </c>
      <c r="E1835" s="24" t="s">
        <v>7</v>
      </c>
      <c r="F1835" s="25">
        <v>3696.01</v>
      </c>
      <c r="G1835" s="25">
        <v>2464.86</v>
      </c>
      <c r="H1835" s="25">
        <v>4133.5600000000004</v>
      </c>
      <c r="I1835" s="25">
        <v>2282.56</v>
      </c>
    </row>
    <row r="1836" spans="1:9" ht="31.5" x14ac:dyDescent="0.25">
      <c r="A1836" s="37" t="s">
        <v>130</v>
      </c>
      <c r="B1836" s="37">
        <v>32459822</v>
      </c>
      <c r="C1836" s="56" t="s">
        <v>3378</v>
      </c>
      <c r="D1836" s="57">
        <v>23409269</v>
      </c>
      <c r="E1836" s="24" t="s">
        <v>7</v>
      </c>
      <c r="F1836" s="25">
        <v>0</v>
      </c>
      <c r="G1836" s="25">
        <v>0</v>
      </c>
      <c r="H1836" s="25">
        <v>345.55</v>
      </c>
      <c r="I1836" s="25">
        <v>345.55</v>
      </c>
    </row>
    <row r="1837" spans="1:9" ht="31.5" x14ac:dyDescent="0.25">
      <c r="A1837" s="37" t="s">
        <v>130</v>
      </c>
      <c r="B1837" s="37">
        <v>32459822</v>
      </c>
      <c r="C1837" s="56" t="s">
        <v>3379</v>
      </c>
      <c r="D1837" s="57">
        <v>39482360</v>
      </c>
      <c r="E1837" s="24" t="s">
        <v>7</v>
      </c>
      <c r="F1837" s="25">
        <v>111.94</v>
      </c>
      <c r="G1837" s="25">
        <v>111.53</v>
      </c>
      <c r="H1837" s="25">
        <v>111.62</v>
      </c>
      <c r="I1837" s="25">
        <v>111.62</v>
      </c>
    </row>
    <row r="1838" spans="1:9" ht="31.5" x14ac:dyDescent="0.25">
      <c r="A1838" s="37" t="s">
        <v>130</v>
      </c>
      <c r="B1838" s="37">
        <v>32459822</v>
      </c>
      <c r="C1838" s="56" t="s">
        <v>3380</v>
      </c>
      <c r="D1838" s="57">
        <v>37436574</v>
      </c>
      <c r="E1838" s="24" t="s">
        <v>7</v>
      </c>
      <c r="F1838" s="25">
        <v>379.79</v>
      </c>
      <c r="G1838" s="25">
        <v>379.79</v>
      </c>
      <c r="H1838" s="25">
        <v>380.07</v>
      </c>
      <c r="I1838" s="25">
        <v>0</v>
      </c>
    </row>
    <row r="1839" spans="1:9" ht="31.5" x14ac:dyDescent="0.25">
      <c r="A1839" s="37" t="s">
        <v>130</v>
      </c>
      <c r="B1839" s="37">
        <v>32459822</v>
      </c>
      <c r="C1839" s="33" t="s">
        <v>4596</v>
      </c>
      <c r="D1839" s="33" t="s">
        <v>34</v>
      </c>
      <c r="E1839" s="24" t="s">
        <v>7</v>
      </c>
      <c r="F1839" s="25">
        <v>120.11</v>
      </c>
      <c r="G1839" s="25">
        <v>120.11</v>
      </c>
      <c r="H1839" s="25">
        <v>41.96</v>
      </c>
      <c r="I1839" s="25">
        <v>0</v>
      </c>
    </row>
    <row r="1840" spans="1:9" ht="31.5" x14ac:dyDescent="0.25">
      <c r="A1840" s="37" t="s">
        <v>130</v>
      </c>
      <c r="B1840" s="37">
        <v>32459822</v>
      </c>
      <c r="C1840" s="56" t="s">
        <v>3381</v>
      </c>
      <c r="D1840" s="57">
        <v>43881276</v>
      </c>
      <c r="E1840" s="24" t="s">
        <v>7</v>
      </c>
      <c r="F1840" s="25">
        <v>0</v>
      </c>
      <c r="G1840" s="25">
        <v>0</v>
      </c>
      <c r="H1840" s="25">
        <v>1943.55</v>
      </c>
      <c r="I1840" s="25">
        <v>0</v>
      </c>
    </row>
    <row r="1841" spans="1:9" ht="31.5" x14ac:dyDescent="0.25">
      <c r="A1841" s="37" t="s">
        <v>130</v>
      </c>
      <c r="B1841" s="37">
        <v>32459822</v>
      </c>
      <c r="C1841" s="56" t="s">
        <v>3382</v>
      </c>
      <c r="D1841" s="57">
        <v>31319661</v>
      </c>
      <c r="E1841" s="24" t="s">
        <v>7</v>
      </c>
      <c r="F1841" s="25">
        <v>17.38</v>
      </c>
      <c r="G1841" s="25">
        <v>20</v>
      </c>
      <c r="H1841" s="25">
        <v>0</v>
      </c>
      <c r="I1841" s="25">
        <v>0</v>
      </c>
    </row>
    <row r="1842" spans="1:9" ht="31.5" x14ac:dyDescent="0.25">
      <c r="A1842" s="37" t="s">
        <v>130</v>
      </c>
      <c r="B1842" s="37">
        <v>32459822</v>
      </c>
      <c r="C1842" s="56" t="s">
        <v>3383</v>
      </c>
      <c r="D1842" s="57">
        <v>40278170</v>
      </c>
      <c r="E1842" s="24" t="s">
        <v>7</v>
      </c>
      <c r="F1842" s="25">
        <v>3662.31</v>
      </c>
      <c r="G1842" s="25">
        <v>3660</v>
      </c>
      <c r="H1842" s="25">
        <v>4479.42</v>
      </c>
      <c r="I1842" s="25">
        <v>0</v>
      </c>
    </row>
    <row r="1843" spans="1:9" ht="31.5" x14ac:dyDescent="0.25">
      <c r="A1843" s="37" t="s">
        <v>130</v>
      </c>
      <c r="B1843" s="37">
        <v>32459822</v>
      </c>
      <c r="C1843" s="56" t="s">
        <v>3384</v>
      </c>
      <c r="D1843" s="57">
        <v>22441302</v>
      </c>
      <c r="E1843" s="24" t="s">
        <v>7</v>
      </c>
      <c r="F1843" s="25">
        <v>1655.12</v>
      </c>
      <c r="G1843" s="25">
        <v>1283.0999999999999</v>
      </c>
      <c r="H1843" s="25">
        <v>3178.58</v>
      </c>
      <c r="I1843" s="25">
        <v>1253.54</v>
      </c>
    </row>
    <row r="1844" spans="1:9" ht="31.5" x14ac:dyDescent="0.25">
      <c r="A1844" s="37" t="s">
        <v>130</v>
      </c>
      <c r="B1844" s="37">
        <v>32459822</v>
      </c>
      <c r="C1844" s="56" t="s">
        <v>3385</v>
      </c>
      <c r="D1844" s="57">
        <v>38312746</v>
      </c>
      <c r="E1844" s="24" t="s">
        <v>7</v>
      </c>
      <c r="F1844" s="25">
        <v>0.01</v>
      </c>
      <c r="G1844" s="25">
        <v>0.01</v>
      </c>
      <c r="H1844" s="25">
        <v>0.01</v>
      </c>
      <c r="I1844" s="25">
        <v>0.01</v>
      </c>
    </row>
    <row r="1845" spans="1:9" ht="31.5" x14ac:dyDescent="0.25">
      <c r="A1845" s="37" t="s">
        <v>130</v>
      </c>
      <c r="B1845" s="37">
        <v>32459822</v>
      </c>
      <c r="C1845" s="56" t="s">
        <v>3386</v>
      </c>
      <c r="D1845" s="57">
        <v>31613492</v>
      </c>
      <c r="E1845" s="24" t="s">
        <v>7</v>
      </c>
      <c r="F1845" s="25">
        <v>1942.12</v>
      </c>
      <c r="G1845" s="25">
        <v>776.84</v>
      </c>
      <c r="H1845" s="25">
        <v>907.84</v>
      </c>
      <c r="I1845" s="25">
        <v>0</v>
      </c>
    </row>
    <row r="1846" spans="1:9" ht="31.5" x14ac:dyDescent="0.25">
      <c r="A1846" s="37" t="s">
        <v>130</v>
      </c>
      <c r="B1846" s="37">
        <v>32459822</v>
      </c>
      <c r="C1846" s="56" t="s">
        <v>3387</v>
      </c>
      <c r="D1846" s="57">
        <v>34772348</v>
      </c>
      <c r="E1846" s="24" t="s">
        <v>7</v>
      </c>
      <c r="F1846" s="25">
        <v>0</v>
      </c>
      <c r="G1846" s="25">
        <v>0</v>
      </c>
      <c r="H1846" s="25">
        <v>388.71</v>
      </c>
      <c r="I1846" s="25">
        <v>0</v>
      </c>
    </row>
    <row r="1847" spans="1:9" ht="31.5" x14ac:dyDescent="0.25">
      <c r="A1847" s="37" t="s">
        <v>130</v>
      </c>
      <c r="B1847" s="37">
        <v>32459822</v>
      </c>
      <c r="C1847" s="56" t="s">
        <v>3388</v>
      </c>
      <c r="D1847" s="57">
        <v>32937944</v>
      </c>
      <c r="E1847" s="24" t="s">
        <v>7</v>
      </c>
      <c r="F1847" s="25">
        <v>0</v>
      </c>
      <c r="G1847" s="25">
        <v>0</v>
      </c>
      <c r="H1847" s="25">
        <v>202.38</v>
      </c>
      <c r="I1847" s="25">
        <v>0</v>
      </c>
    </row>
    <row r="1848" spans="1:9" ht="31.5" x14ac:dyDescent="0.25">
      <c r="A1848" s="37" t="s">
        <v>130</v>
      </c>
      <c r="B1848" s="37">
        <v>32459822</v>
      </c>
      <c r="C1848" s="56" t="s">
        <v>3389</v>
      </c>
      <c r="D1848" s="57">
        <v>31979370</v>
      </c>
      <c r="E1848" s="24" t="s">
        <v>7</v>
      </c>
      <c r="F1848" s="25">
        <v>784.55</v>
      </c>
      <c r="G1848" s="25">
        <v>780</v>
      </c>
      <c r="H1848" s="25">
        <v>0</v>
      </c>
      <c r="I1848" s="25">
        <v>0</v>
      </c>
    </row>
    <row r="1849" spans="1:9" ht="31.5" x14ac:dyDescent="0.25">
      <c r="A1849" s="37" t="s">
        <v>130</v>
      </c>
      <c r="B1849" s="37">
        <v>32459822</v>
      </c>
      <c r="C1849" s="56" t="s">
        <v>3390</v>
      </c>
      <c r="D1849" s="57">
        <v>32055710</v>
      </c>
      <c r="E1849" s="24" t="s">
        <v>7</v>
      </c>
      <c r="F1849" s="25">
        <v>199.52</v>
      </c>
      <c r="G1849" s="25">
        <v>0</v>
      </c>
      <c r="H1849" s="25">
        <v>0</v>
      </c>
      <c r="I1849" s="25">
        <v>0</v>
      </c>
    </row>
    <row r="1850" spans="1:9" ht="31.5" x14ac:dyDescent="0.25">
      <c r="A1850" s="37" t="s">
        <v>130</v>
      </c>
      <c r="B1850" s="37">
        <v>32459822</v>
      </c>
      <c r="C1850" s="56" t="s">
        <v>3391</v>
      </c>
      <c r="D1850" s="57">
        <v>34539925</v>
      </c>
      <c r="E1850" s="24" t="s">
        <v>7</v>
      </c>
      <c r="F1850" s="25">
        <v>1209.8399999999999</v>
      </c>
      <c r="G1850" s="25">
        <v>1210</v>
      </c>
      <c r="H1850" s="25">
        <v>0</v>
      </c>
      <c r="I1850" s="25">
        <v>0</v>
      </c>
    </row>
    <row r="1851" spans="1:9" ht="31.5" x14ac:dyDescent="0.25">
      <c r="A1851" s="37" t="s">
        <v>130</v>
      </c>
      <c r="B1851" s="37">
        <v>32459822</v>
      </c>
      <c r="C1851" s="56" t="s">
        <v>3392</v>
      </c>
      <c r="D1851" s="57">
        <v>38086757</v>
      </c>
      <c r="E1851" s="24" t="s">
        <v>7</v>
      </c>
      <c r="F1851" s="25">
        <v>569.69000000000005</v>
      </c>
      <c r="G1851" s="25">
        <v>570</v>
      </c>
      <c r="H1851" s="25">
        <v>380.07</v>
      </c>
      <c r="I1851" s="25">
        <v>0</v>
      </c>
    </row>
    <row r="1852" spans="1:9" ht="31.5" x14ac:dyDescent="0.25">
      <c r="A1852" s="37" t="s">
        <v>130</v>
      </c>
      <c r="B1852" s="37">
        <v>32459822</v>
      </c>
      <c r="C1852" s="56" t="s">
        <v>3393</v>
      </c>
      <c r="D1852" s="57">
        <v>41233963</v>
      </c>
      <c r="E1852" s="24" t="s">
        <v>7</v>
      </c>
      <c r="F1852" s="25">
        <v>0</v>
      </c>
      <c r="G1852" s="25">
        <v>0</v>
      </c>
      <c r="H1852" s="25">
        <v>3936.46</v>
      </c>
      <c r="I1852" s="25">
        <v>0</v>
      </c>
    </row>
    <row r="1853" spans="1:9" ht="31.5" x14ac:dyDescent="0.25">
      <c r="A1853" s="37" t="s">
        <v>130</v>
      </c>
      <c r="B1853" s="37">
        <v>32459822</v>
      </c>
      <c r="C1853" s="56" t="s">
        <v>3394</v>
      </c>
      <c r="D1853" s="57">
        <v>38622646</v>
      </c>
      <c r="E1853" s="24" t="s">
        <v>7</v>
      </c>
      <c r="F1853" s="25">
        <v>286.56</v>
      </c>
      <c r="G1853" s="25">
        <v>286.45999999999998</v>
      </c>
      <c r="H1853" s="25">
        <v>425.3</v>
      </c>
      <c r="I1853" s="25">
        <v>0.31</v>
      </c>
    </row>
    <row r="1854" spans="1:9" ht="31.5" x14ac:dyDescent="0.25">
      <c r="A1854" s="37" t="s">
        <v>130</v>
      </c>
      <c r="B1854" s="37">
        <v>32459822</v>
      </c>
      <c r="C1854" s="56" t="s">
        <v>3395</v>
      </c>
      <c r="D1854" s="57">
        <v>23089712</v>
      </c>
      <c r="E1854" s="24" t="s">
        <v>7</v>
      </c>
      <c r="F1854" s="25">
        <v>220.85</v>
      </c>
      <c r="G1854" s="25">
        <v>222.41</v>
      </c>
      <c r="H1854" s="25">
        <v>124.94</v>
      </c>
      <c r="I1854" s="25">
        <v>124.94</v>
      </c>
    </row>
    <row r="1855" spans="1:9" ht="31.5" x14ac:dyDescent="0.25">
      <c r="A1855" s="37" t="s">
        <v>130</v>
      </c>
      <c r="B1855" s="37">
        <v>32459823</v>
      </c>
      <c r="C1855" s="24" t="s">
        <v>3396</v>
      </c>
      <c r="D1855" s="24" t="s">
        <v>34</v>
      </c>
      <c r="E1855" s="24" t="s">
        <v>59</v>
      </c>
      <c r="F1855" s="25">
        <v>7770691.4699999997</v>
      </c>
      <c r="G1855" s="25">
        <v>0</v>
      </c>
      <c r="H1855" s="25">
        <v>2138555.2000000002</v>
      </c>
      <c r="I1855" s="25">
        <v>0</v>
      </c>
    </row>
    <row r="1856" spans="1:9" x14ac:dyDescent="0.25">
      <c r="A1856" s="26" t="s">
        <v>45</v>
      </c>
      <c r="B1856" s="26" t="s">
        <v>34</v>
      </c>
      <c r="C1856" s="26" t="s">
        <v>34</v>
      </c>
      <c r="D1856" s="26" t="s">
        <v>34</v>
      </c>
      <c r="E1856" s="26" t="s">
        <v>34</v>
      </c>
      <c r="F1856" s="27">
        <f>SUM(F1282:F1855)</f>
        <v>18456891.909999989</v>
      </c>
      <c r="G1856" s="27">
        <f>SUM(G1282:G1855)</f>
        <v>10179879.279999997</v>
      </c>
      <c r="H1856" s="27">
        <f>SUM(H1282:H1855)</f>
        <v>17613854.899999991</v>
      </c>
      <c r="I1856" s="27">
        <f>SUM(I1282:I1855)</f>
        <v>10950423.889999999</v>
      </c>
    </row>
    <row r="1857" spans="1:9" ht="31.5" x14ac:dyDescent="0.25">
      <c r="A1857" s="24" t="s">
        <v>4695</v>
      </c>
      <c r="B1857" s="24" t="s">
        <v>3440</v>
      </c>
      <c r="C1857" s="24" t="s">
        <v>3441</v>
      </c>
      <c r="D1857" s="24" t="s">
        <v>3442</v>
      </c>
      <c r="E1857" s="24" t="s">
        <v>7</v>
      </c>
      <c r="F1857" s="25">
        <v>0</v>
      </c>
      <c r="G1857" s="25">
        <v>0</v>
      </c>
      <c r="H1857" s="25">
        <v>1680.34</v>
      </c>
      <c r="I1857" s="25">
        <v>0</v>
      </c>
    </row>
    <row r="1858" spans="1:9" ht="47.25" x14ac:dyDescent="0.25">
      <c r="A1858" s="24" t="s">
        <v>4695</v>
      </c>
      <c r="B1858" s="24" t="s">
        <v>3440</v>
      </c>
      <c r="C1858" s="24" t="s">
        <v>3443</v>
      </c>
      <c r="D1858" s="24" t="s">
        <v>14</v>
      </c>
      <c r="E1858" s="24" t="s">
        <v>7</v>
      </c>
      <c r="F1858" s="25">
        <v>22620.67</v>
      </c>
      <c r="G1858" s="25">
        <v>0</v>
      </c>
      <c r="H1858" s="25">
        <v>8810.58</v>
      </c>
      <c r="I1858" s="25">
        <v>0</v>
      </c>
    </row>
    <row r="1859" spans="1:9" ht="31.5" x14ac:dyDescent="0.25">
      <c r="A1859" s="24" t="s">
        <v>4695</v>
      </c>
      <c r="B1859" s="24" t="s">
        <v>3440</v>
      </c>
      <c r="C1859" s="20" t="s">
        <v>3444</v>
      </c>
      <c r="D1859" s="20" t="s">
        <v>300</v>
      </c>
      <c r="E1859" s="24" t="s">
        <v>7</v>
      </c>
      <c r="F1859" s="25">
        <v>645.16</v>
      </c>
      <c r="G1859" s="25">
        <v>0</v>
      </c>
      <c r="H1859" s="25">
        <v>0</v>
      </c>
      <c r="I1859" s="25">
        <v>0</v>
      </c>
    </row>
    <row r="1860" spans="1:9" x14ac:dyDescent="0.25">
      <c r="A1860" s="26" t="s">
        <v>45</v>
      </c>
      <c r="B1860" s="26" t="s">
        <v>34</v>
      </c>
      <c r="C1860" s="26" t="s">
        <v>34</v>
      </c>
      <c r="D1860" s="26" t="s">
        <v>34</v>
      </c>
      <c r="E1860" s="26" t="s">
        <v>34</v>
      </c>
      <c r="F1860" s="27">
        <f>SUM(F1857:F1859)</f>
        <v>23265.829999999998</v>
      </c>
      <c r="G1860" s="27">
        <f>SUM(G1857:G1859)</f>
        <v>0</v>
      </c>
      <c r="H1860" s="27">
        <f>SUM(H1857:H1859)</f>
        <v>10490.92</v>
      </c>
      <c r="I1860" s="27">
        <f>SUM(I1857:I1859)</f>
        <v>0</v>
      </c>
    </row>
    <row r="1861" spans="1:9" ht="31.5" x14ac:dyDescent="0.25">
      <c r="A1861" s="24" t="s">
        <v>4703</v>
      </c>
      <c r="B1861" s="24" t="s">
        <v>3448</v>
      </c>
      <c r="C1861" s="24" t="s">
        <v>32</v>
      </c>
      <c r="D1861" s="24" t="s">
        <v>34</v>
      </c>
      <c r="E1861" s="24" t="s">
        <v>32</v>
      </c>
      <c r="F1861" s="25">
        <v>127.8</v>
      </c>
      <c r="G1861" s="25">
        <v>0</v>
      </c>
      <c r="H1861" s="25">
        <v>205</v>
      </c>
      <c r="I1861" s="25">
        <v>0</v>
      </c>
    </row>
    <row r="1862" spans="1:9" x14ac:dyDescent="0.25">
      <c r="A1862" s="26" t="s">
        <v>45</v>
      </c>
      <c r="B1862" s="26" t="s">
        <v>34</v>
      </c>
      <c r="C1862" s="26" t="s">
        <v>34</v>
      </c>
      <c r="D1862" s="26" t="s">
        <v>34</v>
      </c>
      <c r="E1862" s="26" t="s">
        <v>34</v>
      </c>
      <c r="F1862" s="27">
        <f>SUM(F1861)</f>
        <v>127.8</v>
      </c>
      <c r="G1862" s="27">
        <f>SUM(G1861)</f>
        <v>0</v>
      </c>
      <c r="H1862" s="27">
        <f>SUM(H1861)</f>
        <v>205</v>
      </c>
      <c r="I1862" s="27">
        <f>SUM(I1861)</f>
        <v>0</v>
      </c>
    </row>
    <row r="1863" spans="1:9" ht="47.25" x14ac:dyDescent="0.25">
      <c r="A1863" s="44" t="s">
        <v>3449</v>
      </c>
      <c r="B1863" s="44">
        <v>31319242</v>
      </c>
      <c r="C1863" s="20" t="s">
        <v>3450</v>
      </c>
      <c r="D1863" s="20" t="s">
        <v>101</v>
      </c>
      <c r="E1863" s="33" t="s">
        <v>7</v>
      </c>
      <c r="F1863" s="21">
        <v>46998.31</v>
      </c>
      <c r="G1863" s="21">
        <v>9420.51</v>
      </c>
      <c r="H1863" s="21">
        <v>79719.3</v>
      </c>
      <c r="I1863" s="21">
        <v>2088.77</v>
      </c>
    </row>
    <row r="1864" spans="1:9" ht="126" x14ac:dyDescent="0.25">
      <c r="A1864" s="44" t="s">
        <v>3449</v>
      </c>
      <c r="B1864" s="44">
        <v>31319242</v>
      </c>
      <c r="C1864" s="20" t="s">
        <v>3451</v>
      </c>
      <c r="D1864" s="20" t="s">
        <v>636</v>
      </c>
      <c r="E1864" s="33" t="s">
        <v>7</v>
      </c>
      <c r="F1864" s="21">
        <v>0</v>
      </c>
      <c r="G1864" s="21">
        <v>0</v>
      </c>
      <c r="H1864" s="21">
        <v>2672.09</v>
      </c>
      <c r="I1864" s="21">
        <v>0</v>
      </c>
    </row>
    <row r="1865" spans="1:9" ht="78.75" x14ac:dyDescent="0.25">
      <c r="A1865" s="44" t="s">
        <v>3449</v>
      </c>
      <c r="B1865" s="44">
        <v>31319242</v>
      </c>
      <c r="C1865" s="20" t="s">
        <v>3452</v>
      </c>
      <c r="D1865" s="20" t="s">
        <v>3453</v>
      </c>
      <c r="E1865" s="33" t="s">
        <v>7</v>
      </c>
      <c r="F1865" s="21">
        <v>0.05</v>
      </c>
      <c r="G1865" s="21">
        <v>0</v>
      </c>
      <c r="H1865" s="21">
        <v>0.05</v>
      </c>
      <c r="I1865" s="21">
        <v>0.05</v>
      </c>
    </row>
    <row r="1866" spans="1:9" ht="78.75" x14ac:dyDescent="0.25">
      <c r="A1866" s="44" t="s">
        <v>3449</v>
      </c>
      <c r="B1866" s="44">
        <v>31319242</v>
      </c>
      <c r="C1866" s="20" t="s">
        <v>3454</v>
      </c>
      <c r="D1866" s="20" t="s">
        <v>3455</v>
      </c>
      <c r="E1866" s="33" t="s">
        <v>7</v>
      </c>
      <c r="F1866" s="21">
        <v>0</v>
      </c>
      <c r="G1866" s="21">
        <v>0</v>
      </c>
      <c r="H1866" s="21">
        <v>2327.15</v>
      </c>
      <c r="I1866" s="21">
        <v>0</v>
      </c>
    </row>
    <row r="1867" spans="1:9" ht="63" x14ac:dyDescent="0.25">
      <c r="A1867" s="44" t="s">
        <v>3449</v>
      </c>
      <c r="B1867" s="44">
        <v>31319242</v>
      </c>
      <c r="C1867" s="20" t="s">
        <v>3456</v>
      </c>
      <c r="D1867" s="20" t="s">
        <v>3457</v>
      </c>
      <c r="E1867" s="33" t="s">
        <v>7</v>
      </c>
      <c r="F1867" s="21">
        <v>0</v>
      </c>
      <c r="G1867" s="21">
        <v>0</v>
      </c>
      <c r="H1867" s="21">
        <v>38941.980000000003</v>
      </c>
      <c r="I1867" s="21">
        <v>0</v>
      </c>
    </row>
    <row r="1868" spans="1:9" ht="63" x14ac:dyDescent="0.25">
      <c r="A1868" s="44" t="s">
        <v>3449</v>
      </c>
      <c r="B1868" s="44">
        <v>31319242</v>
      </c>
      <c r="C1868" s="20" t="s">
        <v>3458</v>
      </c>
      <c r="D1868" s="20" t="s">
        <v>3459</v>
      </c>
      <c r="E1868" s="33" t="s">
        <v>7</v>
      </c>
      <c r="F1868" s="21">
        <v>3689.81</v>
      </c>
      <c r="G1868" s="21">
        <v>1429.9</v>
      </c>
      <c r="H1868" s="21">
        <v>7324.63</v>
      </c>
      <c r="I1868" s="21">
        <v>7324.63</v>
      </c>
    </row>
    <row r="1869" spans="1:9" ht="78.75" x14ac:dyDescent="0.25">
      <c r="A1869" s="44" t="s">
        <v>3449</v>
      </c>
      <c r="B1869" s="44">
        <v>31319242</v>
      </c>
      <c r="C1869" s="20" t="s">
        <v>3460</v>
      </c>
      <c r="D1869" s="20" t="s">
        <v>3461</v>
      </c>
      <c r="E1869" s="33" t="s">
        <v>7</v>
      </c>
      <c r="F1869" s="21">
        <v>283547.84999999998</v>
      </c>
      <c r="G1869" s="21">
        <v>283547.84999999998</v>
      </c>
      <c r="H1869" s="21">
        <v>283547.84999999998</v>
      </c>
      <c r="I1869" s="21">
        <v>283547.84999999998</v>
      </c>
    </row>
    <row r="1870" spans="1:9" ht="78.75" x14ac:dyDescent="0.25">
      <c r="A1870" s="44" t="s">
        <v>3449</v>
      </c>
      <c r="B1870" s="44">
        <v>31319242</v>
      </c>
      <c r="C1870" s="20" t="s">
        <v>3462</v>
      </c>
      <c r="D1870" s="20" t="s">
        <v>3463</v>
      </c>
      <c r="E1870" s="33" t="s">
        <v>7</v>
      </c>
      <c r="F1870" s="21">
        <v>583.26</v>
      </c>
      <c r="G1870" s="21">
        <v>0</v>
      </c>
      <c r="H1870" s="21">
        <v>258.82</v>
      </c>
      <c r="I1870" s="21">
        <v>0</v>
      </c>
    </row>
    <row r="1871" spans="1:9" ht="31.5" x14ac:dyDescent="0.25">
      <c r="A1871" s="44" t="s">
        <v>3449</v>
      </c>
      <c r="B1871" s="44">
        <v>31319242</v>
      </c>
      <c r="C1871" s="20" t="s">
        <v>3464</v>
      </c>
      <c r="D1871" s="20" t="s">
        <v>3465</v>
      </c>
      <c r="E1871" s="33" t="s">
        <v>7</v>
      </c>
      <c r="F1871" s="21">
        <v>215.18</v>
      </c>
      <c r="G1871" s="21">
        <v>0</v>
      </c>
      <c r="H1871" s="21">
        <v>422.55</v>
      </c>
      <c r="I1871" s="21">
        <v>121.25</v>
      </c>
    </row>
    <row r="1872" spans="1:9" ht="63" x14ac:dyDescent="0.25">
      <c r="A1872" s="44" t="s">
        <v>3449</v>
      </c>
      <c r="B1872" s="44">
        <v>31319242</v>
      </c>
      <c r="C1872" s="20" t="s">
        <v>3466</v>
      </c>
      <c r="D1872" s="20" t="s">
        <v>3467</v>
      </c>
      <c r="E1872" s="33" t="s">
        <v>7</v>
      </c>
      <c r="F1872" s="21">
        <v>425.8</v>
      </c>
      <c r="G1872" s="21">
        <v>0</v>
      </c>
      <c r="H1872" s="21">
        <v>591.23</v>
      </c>
      <c r="I1872" s="21">
        <v>0</v>
      </c>
    </row>
    <row r="1873" spans="1:9" ht="63" x14ac:dyDescent="0.25">
      <c r="A1873" s="44" t="s">
        <v>3449</v>
      </c>
      <c r="B1873" s="44">
        <v>31319242</v>
      </c>
      <c r="C1873" s="20" t="s">
        <v>3468</v>
      </c>
      <c r="D1873" s="20" t="s">
        <v>3469</v>
      </c>
      <c r="E1873" s="33" t="s">
        <v>7</v>
      </c>
      <c r="F1873" s="21">
        <v>233.5</v>
      </c>
      <c r="G1873" s="21">
        <v>0</v>
      </c>
      <c r="H1873" s="21">
        <v>352.46</v>
      </c>
      <c r="I1873" s="21">
        <v>0</v>
      </c>
    </row>
    <row r="1874" spans="1:9" ht="94.5" x14ac:dyDescent="0.25">
      <c r="A1874" s="44" t="s">
        <v>3449</v>
      </c>
      <c r="B1874" s="44">
        <v>31319242</v>
      </c>
      <c r="C1874" s="20" t="s">
        <v>3470</v>
      </c>
      <c r="D1874" s="20" t="s">
        <v>3471</v>
      </c>
      <c r="E1874" s="33" t="s">
        <v>7</v>
      </c>
      <c r="F1874" s="21">
        <v>0.01</v>
      </c>
      <c r="G1874" s="21">
        <v>0</v>
      </c>
      <c r="H1874" s="21">
        <v>0.01</v>
      </c>
      <c r="I1874" s="21">
        <v>0.01</v>
      </c>
    </row>
    <row r="1875" spans="1:9" ht="31.5" x14ac:dyDescent="0.25">
      <c r="A1875" s="44" t="s">
        <v>3449</v>
      </c>
      <c r="B1875" s="44">
        <v>31319242</v>
      </c>
      <c r="C1875" s="20" t="s">
        <v>3472</v>
      </c>
      <c r="D1875" s="20" t="s">
        <v>3473</v>
      </c>
      <c r="E1875" s="33" t="s">
        <v>7</v>
      </c>
      <c r="F1875" s="21">
        <v>0</v>
      </c>
      <c r="G1875" s="21">
        <v>0</v>
      </c>
      <c r="H1875" s="21">
        <v>5375.06</v>
      </c>
      <c r="I1875" s="21">
        <v>0</v>
      </c>
    </row>
    <row r="1876" spans="1:9" ht="78.75" x14ac:dyDescent="0.25">
      <c r="A1876" s="44" t="s">
        <v>3449</v>
      </c>
      <c r="B1876" s="44">
        <v>31319242</v>
      </c>
      <c r="C1876" s="20" t="s">
        <v>3474</v>
      </c>
      <c r="D1876" s="20" t="s">
        <v>3475</v>
      </c>
      <c r="E1876" s="33" t="s">
        <v>7</v>
      </c>
      <c r="F1876" s="21">
        <v>0</v>
      </c>
      <c r="G1876" s="21">
        <v>0</v>
      </c>
      <c r="H1876" s="21">
        <v>1780.77</v>
      </c>
      <c r="I1876" s="21">
        <v>0</v>
      </c>
    </row>
    <row r="1877" spans="1:9" ht="78.75" x14ac:dyDescent="0.25">
      <c r="A1877" s="44" t="s">
        <v>3449</v>
      </c>
      <c r="B1877" s="44">
        <v>31319242</v>
      </c>
      <c r="C1877" s="20" t="s">
        <v>3476</v>
      </c>
      <c r="D1877" s="20" t="s">
        <v>587</v>
      </c>
      <c r="E1877" s="33" t="s">
        <v>7</v>
      </c>
      <c r="F1877" s="21">
        <v>759.1</v>
      </c>
      <c r="G1877" s="21">
        <v>0</v>
      </c>
      <c r="H1877" s="21">
        <v>1419.14</v>
      </c>
      <c r="I1877" s="21">
        <v>0</v>
      </c>
    </row>
    <row r="1878" spans="1:9" ht="63" x14ac:dyDescent="0.25">
      <c r="A1878" s="44" t="s">
        <v>3449</v>
      </c>
      <c r="B1878" s="44">
        <v>31319242</v>
      </c>
      <c r="C1878" s="20" t="s">
        <v>3477</v>
      </c>
      <c r="D1878" s="20" t="s">
        <v>133</v>
      </c>
      <c r="E1878" s="33" t="s">
        <v>7</v>
      </c>
      <c r="F1878" s="21">
        <v>1107.9000000000001</v>
      </c>
      <c r="G1878" s="21">
        <v>283.77999999999997</v>
      </c>
      <c r="H1878" s="21">
        <v>294.95999999999998</v>
      </c>
      <c r="I1878" s="21">
        <v>0</v>
      </c>
    </row>
    <row r="1879" spans="1:9" ht="78.75" x14ac:dyDescent="0.25">
      <c r="A1879" s="44" t="s">
        <v>3449</v>
      </c>
      <c r="B1879" s="44">
        <v>31319242</v>
      </c>
      <c r="C1879" s="20" t="s">
        <v>3478</v>
      </c>
      <c r="D1879" s="20" t="s">
        <v>151</v>
      </c>
      <c r="E1879" s="33" t="s">
        <v>7</v>
      </c>
      <c r="F1879" s="21">
        <v>3717.71</v>
      </c>
      <c r="G1879" s="21">
        <v>0</v>
      </c>
      <c r="H1879" s="21">
        <v>5161.8999999999996</v>
      </c>
      <c r="I1879" s="21">
        <v>0</v>
      </c>
    </row>
    <row r="1880" spans="1:9" ht="31.5" x14ac:dyDescent="0.25">
      <c r="A1880" s="44" t="s">
        <v>3449</v>
      </c>
      <c r="B1880" s="44">
        <v>31319242</v>
      </c>
      <c r="C1880" s="20" t="s">
        <v>3479</v>
      </c>
      <c r="D1880" s="20" t="s">
        <v>34</v>
      </c>
      <c r="E1880" s="33" t="s">
        <v>7</v>
      </c>
      <c r="F1880" s="21">
        <v>1957.41</v>
      </c>
      <c r="G1880" s="21">
        <v>1957.41</v>
      </c>
      <c r="H1880" s="21">
        <v>1957.41</v>
      </c>
      <c r="I1880" s="21">
        <v>1957.41</v>
      </c>
    </row>
    <row r="1881" spans="1:9" ht="31.5" x14ac:dyDescent="0.25">
      <c r="A1881" s="44" t="s">
        <v>3449</v>
      </c>
      <c r="B1881" s="44">
        <v>31319242</v>
      </c>
      <c r="C1881" s="20" t="s">
        <v>3479</v>
      </c>
      <c r="D1881" s="20" t="s">
        <v>34</v>
      </c>
      <c r="E1881" s="33" t="s">
        <v>7</v>
      </c>
      <c r="F1881" s="21">
        <v>1957.41</v>
      </c>
      <c r="G1881" s="21">
        <v>1957.41</v>
      </c>
      <c r="H1881" s="21">
        <v>1957.41</v>
      </c>
      <c r="I1881" s="21">
        <v>1957.41</v>
      </c>
    </row>
    <row r="1882" spans="1:9" ht="47.25" x14ac:dyDescent="0.25">
      <c r="A1882" s="44" t="s">
        <v>3449</v>
      </c>
      <c r="B1882" s="44">
        <v>31319242</v>
      </c>
      <c r="C1882" s="20" t="s">
        <v>3480</v>
      </c>
      <c r="D1882" s="20" t="s">
        <v>574</v>
      </c>
      <c r="E1882" s="33" t="s">
        <v>7</v>
      </c>
      <c r="F1882" s="21">
        <v>7722.07</v>
      </c>
      <c r="G1882" s="21">
        <v>0</v>
      </c>
      <c r="H1882" s="21">
        <v>11909.32</v>
      </c>
      <c r="I1882" s="21">
        <v>0</v>
      </c>
    </row>
    <row r="1883" spans="1:9" ht="110.25" x14ac:dyDescent="0.25">
      <c r="A1883" s="44" t="s">
        <v>3449</v>
      </c>
      <c r="B1883" s="44">
        <v>31319242</v>
      </c>
      <c r="C1883" s="20" t="s">
        <v>3481</v>
      </c>
      <c r="D1883" s="20" t="s">
        <v>2483</v>
      </c>
      <c r="E1883" s="33" t="s">
        <v>7</v>
      </c>
      <c r="F1883" s="21">
        <v>0</v>
      </c>
      <c r="G1883" s="21">
        <v>0</v>
      </c>
      <c r="H1883" s="21">
        <v>40213.32</v>
      </c>
      <c r="I1883" s="21">
        <v>8446.57</v>
      </c>
    </row>
    <row r="1884" spans="1:9" ht="47.25" x14ac:dyDescent="0.25">
      <c r="A1884" s="44" t="s">
        <v>3449</v>
      </c>
      <c r="B1884" s="44">
        <v>31319242</v>
      </c>
      <c r="C1884" s="20" t="s">
        <v>3482</v>
      </c>
      <c r="D1884" s="20" t="s">
        <v>564</v>
      </c>
      <c r="E1884" s="33" t="s">
        <v>7</v>
      </c>
      <c r="F1884" s="21">
        <v>0</v>
      </c>
      <c r="G1884" s="21">
        <v>0</v>
      </c>
      <c r="H1884" s="21">
        <v>15639.9</v>
      </c>
      <c r="I1884" s="21">
        <v>0</v>
      </c>
    </row>
    <row r="1885" spans="1:9" ht="78.75" x14ac:dyDescent="0.25">
      <c r="A1885" s="44" t="s">
        <v>3449</v>
      </c>
      <c r="B1885" s="44">
        <v>31319242</v>
      </c>
      <c r="C1885" s="20" t="s">
        <v>3483</v>
      </c>
      <c r="D1885" s="20" t="s">
        <v>3484</v>
      </c>
      <c r="E1885" s="33" t="s">
        <v>7</v>
      </c>
      <c r="F1885" s="21">
        <v>0.01</v>
      </c>
      <c r="G1885" s="21">
        <v>0</v>
      </c>
      <c r="H1885" s="21">
        <v>0</v>
      </c>
      <c r="I1885" s="21">
        <v>0</v>
      </c>
    </row>
    <row r="1886" spans="1:9" ht="31.5" x14ac:dyDescent="0.25">
      <c r="A1886" s="44" t="s">
        <v>3449</v>
      </c>
      <c r="B1886" s="44">
        <v>31319242</v>
      </c>
      <c r="C1886" s="20" t="s">
        <v>3485</v>
      </c>
      <c r="D1886" s="20" t="s">
        <v>2455</v>
      </c>
      <c r="E1886" s="33" t="s">
        <v>7</v>
      </c>
      <c r="F1886" s="21">
        <v>2346.69</v>
      </c>
      <c r="G1886" s="21">
        <v>0</v>
      </c>
      <c r="H1886" s="21">
        <v>3331.36</v>
      </c>
      <c r="I1886" s="21">
        <v>0</v>
      </c>
    </row>
    <row r="1887" spans="1:9" ht="31.5" x14ac:dyDescent="0.25">
      <c r="A1887" s="44" t="s">
        <v>3449</v>
      </c>
      <c r="B1887" s="44">
        <v>31319242</v>
      </c>
      <c r="C1887" s="36" t="s">
        <v>4596</v>
      </c>
      <c r="D1887" s="20" t="s">
        <v>34</v>
      </c>
      <c r="E1887" s="33" t="s">
        <v>7</v>
      </c>
      <c r="F1887" s="21">
        <v>565.01</v>
      </c>
      <c r="G1887" s="21">
        <v>0</v>
      </c>
      <c r="H1887" s="21">
        <v>1276.8</v>
      </c>
      <c r="I1887" s="21">
        <v>0</v>
      </c>
    </row>
    <row r="1888" spans="1:9" ht="63" x14ac:dyDescent="0.25">
      <c r="A1888" s="44" t="s">
        <v>3449</v>
      </c>
      <c r="B1888" s="44">
        <v>31319242</v>
      </c>
      <c r="C1888" s="20" t="s">
        <v>3486</v>
      </c>
      <c r="D1888" s="20" t="s">
        <v>3487</v>
      </c>
      <c r="E1888" s="33" t="s">
        <v>7</v>
      </c>
      <c r="F1888" s="21">
        <v>3179.87</v>
      </c>
      <c r="G1888" s="21">
        <v>0.21</v>
      </c>
      <c r="H1888" s="21">
        <v>6879.08</v>
      </c>
      <c r="I1888" s="21">
        <v>2012.25</v>
      </c>
    </row>
    <row r="1889" spans="1:9" ht="63" x14ac:dyDescent="0.25">
      <c r="A1889" s="44" t="s">
        <v>3449</v>
      </c>
      <c r="B1889" s="44">
        <v>31319242</v>
      </c>
      <c r="C1889" s="20" t="s">
        <v>3488</v>
      </c>
      <c r="D1889" s="20" t="s">
        <v>3489</v>
      </c>
      <c r="E1889" s="33" t="s">
        <v>7</v>
      </c>
      <c r="F1889" s="21">
        <v>1277.3900000000001</v>
      </c>
      <c r="G1889" s="21">
        <v>0</v>
      </c>
      <c r="H1889" s="21">
        <v>1772.61</v>
      </c>
      <c r="I1889" s="21">
        <v>0</v>
      </c>
    </row>
    <row r="1890" spans="1:9" ht="47.25" x14ac:dyDescent="0.25">
      <c r="A1890" s="44" t="s">
        <v>3449</v>
      </c>
      <c r="B1890" s="44">
        <v>31319242</v>
      </c>
      <c r="C1890" s="20" t="s">
        <v>3490</v>
      </c>
      <c r="D1890" s="20" t="s">
        <v>2004</v>
      </c>
      <c r="E1890" s="33" t="s">
        <v>7</v>
      </c>
      <c r="F1890" s="21">
        <v>1939.2</v>
      </c>
      <c r="G1890" s="21">
        <v>0</v>
      </c>
      <c r="H1890" s="21">
        <v>4615.78</v>
      </c>
      <c r="I1890" s="21">
        <v>0</v>
      </c>
    </row>
    <row r="1891" spans="1:9" ht="31.5" x14ac:dyDescent="0.25">
      <c r="A1891" s="44" t="s">
        <v>3449</v>
      </c>
      <c r="B1891" s="44">
        <v>31319242</v>
      </c>
      <c r="C1891" s="20" t="s">
        <v>3491</v>
      </c>
      <c r="D1891" s="20" t="s">
        <v>3492</v>
      </c>
      <c r="E1891" s="33" t="s">
        <v>7</v>
      </c>
      <c r="F1891" s="21">
        <v>2682.98</v>
      </c>
      <c r="G1891" s="21">
        <v>0</v>
      </c>
      <c r="H1891" s="21">
        <v>3057.01</v>
      </c>
      <c r="I1891" s="21">
        <v>1476.61</v>
      </c>
    </row>
    <row r="1892" spans="1:9" ht="63" x14ac:dyDescent="0.25">
      <c r="A1892" s="44" t="s">
        <v>3449</v>
      </c>
      <c r="B1892" s="44">
        <v>31319242</v>
      </c>
      <c r="C1892" s="20" t="s">
        <v>3493</v>
      </c>
      <c r="D1892" s="20" t="s">
        <v>3494</v>
      </c>
      <c r="E1892" s="33" t="s">
        <v>7</v>
      </c>
      <c r="F1892" s="21">
        <v>3658.69</v>
      </c>
      <c r="G1892" s="21">
        <v>1240.49</v>
      </c>
      <c r="H1892" s="21">
        <v>4823.62</v>
      </c>
      <c r="I1892" s="21">
        <v>1526.74</v>
      </c>
    </row>
    <row r="1893" spans="1:9" ht="94.5" x14ac:dyDescent="0.25">
      <c r="A1893" s="44" t="s">
        <v>3449</v>
      </c>
      <c r="B1893" s="44">
        <v>31319242</v>
      </c>
      <c r="C1893" s="20" t="s">
        <v>3495</v>
      </c>
      <c r="D1893" s="20" t="s">
        <v>3496</v>
      </c>
      <c r="E1893" s="33" t="s">
        <v>7</v>
      </c>
      <c r="F1893" s="21">
        <v>6321.24</v>
      </c>
      <c r="G1893" s="21">
        <v>0</v>
      </c>
      <c r="H1893" s="21">
        <v>13185.31</v>
      </c>
      <c r="I1893" s="21">
        <v>0</v>
      </c>
    </row>
    <row r="1894" spans="1:9" ht="78.75" x14ac:dyDescent="0.25">
      <c r="A1894" s="44" t="s">
        <v>3449</v>
      </c>
      <c r="B1894" s="44">
        <v>31319242</v>
      </c>
      <c r="C1894" s="20" t="s">
        <v>3497</v>
      </c>
      <c r="D1894" s="20" t="s">
        <v>3498</v>
      </c>
      <c r="E1894" s="33" t="s">
        <v>7</v>
      </c>
      <c r="F1894" s="21">
        <v>50197.84</v>
      </c>
      <c r="G1894" s="21">
        <v>46287.83</v>
      </c>
      <c r="H1894" s="21">
        <v>75243.81</v>
      </c>
      <c r="I1894" s="21">
        <v>68990.42</v>
      </c>
    </row>
    <row r="1895" spans="1:9" ht="47.25" x14ac:dyDescent="0.25">
      <c r="A1895" s="44" t="s">
        <v>3449</v>
      </c>
      <c r="B1895" s="44">
        <v>31319242</v>
      </c>
      <c r="C1895" s="20" t="s">
        <v>3499</v>
      </c>
      <c r="D1895" s="20" t="s">
        <v>334</v>
      </c>
      <c r="E1895" s="33" t="s">
        <v>7</v>
      </c>
      <c r="F1895" s="21">
        <v>0</v>
      </c>
      <c r="G1895" s="21">
        <v>0</v>
      </c>
      <c r="H1895" s="21">
        <v>8209.6200000000008</v>
      </c>
      <c r="I1895" s="21">
        <v>0</v>
      </c>
    </row>
    <row r="1896" spans="1:9" ht="78.75" x14ac:dyDescent="0.25">
      <c r="A1896" s="44" t="s">
        <v>3449</v>
      </c>
      <c r="B1896" s="44">
        <v>31319242</v>
      </c>
      <c r="C1896" s="20" t="s">
        <v>3500</v>
      </c>
      <c r="D1896" s="20" t="s">
        <v>1265</v>
      </c>
      <c r="E1896" s="33" t="s">
        <v>7</v>
      </c>
      <c r="F1896" s="21">
        <v>118329.92</v>
      </c>
      <c r="G1896" s="21">
        <v>118329.92</v>
      </c>
      <c r="H1896" s="21">
        <v>118329.92</v>
      </c>
      <c r="I1896" s="21">
        <v>118329.92</v>
      </c>
    </row>
    <row r="1897" spans="1:9" ht="63" x14ac:dyDescent="0.25">
      <c r="A1897" s="44" t="s">
        <v>3449</v>
      </c>
      <c r="B1897" s="44">
        <v>31319242</v>
      </c>
      <c r="C1897" s="20" t="s">
        <v>3501</v>
      </c>
      <c r="D1897" s="20" t="s">
        <v>3502</v>
      </c>
      <c r="E1897" s="33" t="s">
        <v>7</v>
      </c>
      <c r="F1897" s="21">
        <v>19571.87</v>
      </c>
      <c r="G1897" s="21">
        <v>19571.87</v>
      </c>
      <c r="H1897" s="21">
        <v>19571.87</v>
      </c>
      <c r="I1897" s="21">
        <v>19571.87</v>
      </c>
    </row>
    <row r="1898" spans="1:9" ht="47.25" x14ac:dyDescent="0.25">
      <c r="A1898" s="44" t="s">
        <v>3449</v>
      </c>
      <c r="B1898" s="44">
        <v>31319242</v>
      </c>
      <c r="C1898" s="20" t="s">
        <v>3503</v>
      </c>
      <c r="D1898" s="20" t="s">
        <v>218</v>
      </c>
      <c r="E1898" s="33" t="s">
        <v>7</v>
      </c>
      <c r="F1898" s="21">
        <v>2946294.97</v>
      </c>
      <c r="G1898" s="21">
        <v>2946294.97</v>
      </c>
      <c r="H1898" s="21">
        <v>2946294.97</v>
      </c>
      <c r="I1898" s="21">
        <v>2946294.97</v>
      </c>
    </row>
    <row r="1899" spans="1:9" ht="47.25" x14ac:dyDescent="0.25">
      <c r="A1899" s="44" t="s">
        <v>3449</v>
      </c>
      <c r="B1899" s="44">
        <v>31319242</v>
      </c>
      <c r="C1899" s="20" t="s">
        <v>3504</v>
      </c>
      <c r="D1899" s="20" t="s">
        <v>103</v>
      </c>
      <c r="E1899" s="33" t="s">
        <v>7</v>
      </c>
      <c r="F1899" s="21">
        <v>7366.05</v>
      </c>
      <c r="G1899" s="21">
        <v>0</v>
      </c>
      <c r="H1899" s="21">
        <v>0</v>
      </c>
      <c r="I1899" s="21">
        <v>0</v>
      </c>
    </row>
    <row r="1900" spans="1:9" ht="31.5" x14ac:dyDescent="0.25">
      <c r="A1900" s="44" t="s">
        <v>3449</v>
      </c>
      <c r="B1900" s="44">
        <v>31319242</v>
      </c>
      <c r="C1900" s="36" t="s">
        <v>4596</v>
      </c>
      <c r="D1900" s="20" t="s">
        <v>34</v>
      </c>
      <c r="E1900" s="33" t="s">
        <v>7</v>
      </c>
      <c r="F1900" s="21">
        <v>1943</v>
      </c>
      <c r="G1900" s="21">
        <v>839.59</v>
      </c>
      <c r="H1900" s="21">
        <v>5115.29</v>
      </c>
      <c r="I1900" s="21">
        <v>3443.93</v>
      </c>
    </row>
    <row r="1901" spans="1:9" ht="31.5" x14ac:dyDescent="0.25">
      <c r="A1901" s="44" t="s">
        <v>3449</v>
      </c>
      <c r="B1901" s="44">
        <v>31319242</v>
      </c>
      <c r="C1901" s="20" t="s">
        <v>3479</v>
      </c>
      <c r="D1901" s="20" t="s">
        <v>34</v>
      </c>
      <c r="E1901" s="33" t="s">
        <v>7</v>
      </c>
      <c r="F1901" s="21">
        <v>542.76</v>
      </c>
      <c r="G1901" s="21">
        <v>199.38</v>
      </c>
      <c r="H1901" s="21">
        <v>646.13</v>
      </c>
      <c r="I1901" s="21">
        <v>214.08</v>
      </c>
    </row>
    <row r="1902" spans="1:9" ht="31.5" x14ac:dyDescent="0.25">
      <c r="A1902" s="44" t="s">
        <v>3449</v>
      </c>
      <c r="B1902" s="44">
        <v>31319242</v>
      </c>
      <c r="C1902" s="36" t="s">
        <v>4596</v>
      </c>
      <c r="D1902" s="20" t="s">
        <v>34</v>
      </c>
      <c r="E1902" s="33" t="s">
        <v>7</v>
      </c>
      <c r="F1902" s="21">
        <v>5190.6499999999996</v>
      </c>
      <c r="G1902" s="21">
        <v>2211.54</v>
      </c>
      <c r="H1902" s="21">
        <v>6714.09</v>
      </c>
      <c r="I1902" s="21">
        <v>2346.25</v>
      </c>
    </row>
    <row r="1903" spans="1:9" ht="31.5" x14ac:dyDescent="0.25">
      <c r="A1903" s="44" t="s">
        <v>3449</v>
      </c>
      <c r="B1903" s="44">
        <v>31319242</v>
      </c>
      <c r="C1903" s="36" t="s">
        <v>4596</v>
      </c>
      <c r="D1903" s="20" t="s">
        <v>34</v>
      </c>
      <c r="E1903" s="33" t="s">
        <v>7</v>
      </c>
      <c r="F1903" s="21">
        <v>9937.59</v>
      </c>
      <c r="G1903" s="21">
        <v>1613.95</v>
      </c>
      <c r="H1903" s="21">
        <v>15584.21</v>
      </c>
      <c r="I1903" s="21">
        <v>4578.2299999999996</v>
      </c>
    </row>
    <row r="1904" spans="1:9" ht="31.5" x14ac:dyDescent="0.25">
      <c r="A1904" s="44" t="s">
        <v>3449</v>
      </c>
      <c r="B1904" s="44">
        <v>31319242</v>
      </c>
      <c r="C1904" s="36" t="s">
        <v>4596</v>
      </c>
      <c r="D1904" s="20" t="s">
        <v>34</v>
      </c>
      <c r="E1904" s="33" t="s">
        <v>7</v>
      </c>
      <c r="F1904" s="21">
        <v>1964.16</v>
      </c>
      <c r="G1904" s="21">
        <v>0</v>
      </c>
      <c r="H1904" s="21">
        <v>4289.47</v>
      </c>
      <c r="I1904" s="21">
        <v>1583.46</v>
      </c>
    </row>
    <row r="1905" spans="1:9" ht="31.5" x14ac:dyDescent="0.25">
      <c r="A1905" s="44" t="s">
        <v>3449</v>
      </c>
      <c r="B1905" s="44">
        <v>31319242</v>
      </c>
      <c r="C1905" s="36" t="s">
        <v>4596</v>
      </c>
      <c r="D1905" s="20" t="s">
        <v>34</v>
      </c>
      <c r="E1905" s="33" t="s">
        <v>7</v>
      </c>
      <c r="F1905" s="21">
        <v>0</v>
      </c>
      <c r="G1905" s="21">
        <v>0</v>
      </c>
      <c r="H1905" s="21">
        <v>6528.78</v>
      </c>
      <c r="I1905" s="21">
        <v>0</v>
      </c>
    </row>
    <row r="1906" spans="1:9" ht="31.5" x14ac:dyDescent="0.25">
      <c r="A1906" s="44" t="s">
        <v>3449</v>
      </c>
      <c r="B1906" s="44">
        <v>31319242</v>
      </c>
      <c r="C1906" s="36" t="s">
        <v>4596</v>
      </c>
      <c r="D1906" s="20" t="s">
        <v>34</v>
      </c>
      <c r="E1906" s="33" t="s">
        <v>7</v>
      </c>
      <c r="F1906" s="21">
        <v>1</v>
      </c>
      <c r="G1906" s="21">
        <v>0</v>
      </c>
      <c r="H1906" s="21">
        <v>1</v>
      </c>
      <c r="I1906" s="21">
        <v>1</v>
      </c>
    </row>
    <row r="1907" spans="1:9" ht="31.5" x14ac:dyDescent="0.25">
      <c r="A1907" s="44" t="s">
        <v>3449</v>
      </c>
      <c r="B1907" s="44">
        <v>31319242</v>
      </c>
      <c r="C1907" s="20" t="s">
        <v>3479</v>
      </c>
      <c r="D1907" s="20" t="s">
        <v>34</v>
      </c>
      <c r="E1907" s="33" t="s">
        <v>7</v>
      </c>
      <c r="F1907" s="21">
        <v>405.71</v>
      </c>
      <c r="G1907" s="21">
        <v>135.58000000000001</v>
      </c>
      <c r="H1907" s="21">
        <v>547.37</v>
      </c>
      <c r="I1907" s="21">
        <v>189.22</v>
      </c>
    </row>
    <row r="1908" spans="1:9" ht="31.5" x14ac:dyDescent="0.25">
      <c r="A1908" s="44" t="s">
        <v>3449</v>
      </c>
      <c r="B1908" s="44">
        <v>31319242</v>
      </c>
      <c r="C1908" s="20" t="s">
        <v>3479</v>
      </c>
      <c r="D1908" s="20" t="s">
        <v>34</v>
      </c>
      <c r="E1908" s="33" t="s">
        <v>7</v>
      </c>
      <c r="F1908" s="21">
        <v>1398.93</v>
      </c>
      <c r="G1908" s="21">
        <v>506.13</v>
      </c>
      <c r="H1908" s="21">
        <v>1672.83</v>
      </c>
      <c r="I1908" s="21">
        <v>501.74</v>
      </c>
    </row>
    <row r="1909" spans="1:9" ht="31.5" x14ac:dyDescent="0.25">
      <c r="A1909" s="44" t="s">
        <v>3449</v>
      </c>
      <c r="B1909" s="44">
        <v>31319242</v>
      </c>
      <c r="C1909" s="20" t="s">
        <v>3479</v>
      </c>
      <c r="D1909" s="20" t="s">
        <v>34</v>
      </c>
      <c r="E1909" s="33" t="s">
        <v>7</v>
      </c>
      <c r="F1909" s="21">
        <v>3215.05</v>
      </c>
      <c r="G1909" s="21">
        <v>1791.14</v>
      </c>
      <c r="H1909" s="21">
        <v>5535.73</v>
      </c>
      <c r="I1909" s="21">
        <v>2795.6</v>
      </c>
    </row>
    <row r="1910" spans="1:9" ht="31.5" x14ac:dyDescent="0.25">
      <c r="A1910" s="44" t="s">
        <v>3449</v>
      </c>
      <c r="B1910" s="44">
        <v>31319242</v>
      </c>
      <c r="C1910" s="36" t="s">
        <v>4596</v>
      </c>
      <c r="D1910" s="20" t="s">
        <v>34</v>
      </c>
      <c r="E1910" s="33" t="s">
        <v>7</v>
      </c>
      <c r="F1910" s="21">
        <v>3902.93</v>
      </c>
      <c r="G1910" s="21">
        <v>0</v>
      </c>
      <c r="H1910" s="21">
        <v>10822.63</v>
      </c>
      <c r="I1910" s="21">
        <v>0</v>
      </c>
    </row>
    <row r="1911" spans="1:9" ht="31.5" x14ac:dyDescent="0.25">
      <c r="A1911" s="44" t="s">
        <v>3449</v>
      </c>
      <c r="B1911" s="44">
        <v>31319242</v>
      </c>
      <c r="C1911" s="36" t="s">
        <v>4596</v>
      </c>
      <c r="D1911" s="20" t="s">
        <v>34</v>
      </c>
      <c r="E1911" s="33" t="s">
        <v>7</v>
      </c>
      <c r="F1911" s="21">
        <v>737.14</v>
      </c>
      <c r="G1911" s="21">
        <v>0</v>
      </c>
      <c r="H1911" s="21">
        <v>1189.06</v>
      </c>
      <c r="I1911" s="21">
        <v>0</v>
      </c>
    </row>
    <row r="1912" spans="1:9" ht="31.5" x14ac:dyDescent="0.25">
      <c r="A1912" s="44" t="s">
        <v>3449</v>
      </c>
      <c r="B1912" s="44">
        <v>31319242</v>
      </c>
      <c r="C1912" s="36" t="s">
        <v>4596</v>
      </c>
      <c r="D1912" s="20" t="s">
        <v>34</v>
      </c>
      <c r="E1912" s="33" t="s">
        <v>7</v>
      </c>
      <c r="F1912" s="21">
        <v>17.260000000000002</v>
      </c>
      <c r="G1912" s="21">
        <v>0</v>
      </c>
      <c r="H1912" s="21">
        <v>214.6</v>
      </c>
      <c r="I1912" s="21">
        <v>0</v>
      </c>
    </row>
    <row r="1913" spans="1:9" ht="31.5" x14ac:dyDescent="0.25">
      <c r="A1913" s="44" t="s">
        <v>3449</v>
      </c>
      <c r="B1913" s="44">
        <v>31319242</v>
      </c>
      <c r="C1913" s="36" t="s">
        <v>4596</v>
      </c>
      <c r="D1913" s="20" t="s">
        <v>34</v>
      </c>
      <c r="E1913" s="33" t="s">
        <v>7</v>
      </c>
      <c r="F1913" s="21">
        <v>117.43</v>
      </c>
      <c r="G1913" s="21">
        <v>0</v>
      </c>
      <c r="H1913" s="21">
        <v>289.87</v>
      </c>
      <c r="I1913" s="21">
        <v>0</v>
      </c>
    </row>
    <row r="1914" spans="1:9" ht="31.5" x14ac:dyDescent="0.25">
      <c r="A1914" s="44" t="s">
        <v>3449</v>
      </c>
      <c r="B1914" s="44">
        <v>31319242</v>
      </c>
      <c r="C1914" s="36" t="s">
        <v>4596</v>
      </c>
      <c r="D1914" s="20" t="s">
        <v>34</v>
      </c>
      <c r="E1914" s="33" t="s">
        <v>7</v>
      </c>
      <c r="F1914" s="21">
        <v>334.96</v>
      </c>
      <c r="G1914" s="21">
        <v>160.97999999999999</v>
      </c>
      <c r="H1914" s="21">
        <v>227.4</v>
      </c>
      <c r="I1914" s="21">
        <v>0</v>
      </c>
    </row>
    <row r="1915" spans="1:9" ht="31.5" x14ac:dyDescent="0.25">
      <c r="A1915" s="44" t="s">
        <v>3449</v>
      </c>
      <c r="B1915" s="44">
        <v>31319242</v>
      </c>
      <c r="C1915" s="20" t="s">
        <v>3479</v>
      </c>
      <c r="D1915" s="20" t="s">
        <v>34</v>
      </c>
      <c r="E1915" s="33" t="s">
        <v>7</v>
      </c>
      <c r="F1915" s="21">
        <v>2045.69</v>
      </c>
      <c r="G1915" s="21">
        <v>772.88</v>
      </c>
      <c r="H1915" s="21">
        <v>2577.02</v>
      </c>
      <c r="I1915" s="21">
        <v>820.39</v>
      </c>
    </row>
    <row r="1916" spans="1:9" ht="31.5" x14ac:dyDescent="0.25">
      <c r="A1916" s="44" t="s">
        <v>3449</v>
      </c>
      <c r="B1916" s="44">
        <v>31319242</v>
      </c>
      <c r="C1916" s="36" t="s">
        <v>4596</v>
      </c>
      <c r="D1916" s="20" t="s">
        <v>34</v>
      </c>
      <c r="E1916" s="33" t="s">
        <v>7</v>
      </c>
      <c r="F1916" s="21">
        <v>1709.5</v>
      </c>
      <c r="G1916" s="21">
        <v>731.19</v>
      </c>
      <c r="H1916" s="21">
        <v>4906.88</v>
      </c>
      <c r="I1916" s="21">
        <v>3472.27</v>
      </c>
    </row>
    <row r="1917" spans="1:9" ht="31.5" x14ac:dyDescent="0.25">
      <c r="A1917" s="44" t="s">
        <v>3449</v>
      </c>
      <c r="B1917" s="44">
        <v>31319242</v>
      </c>
      <c r="C1917" s="36" t="s">
        <v>4596</v>
      </c>
      <c r="D1917" s="20" t="s">
        <v>34</v>
      </c>
      <c r="E1917" s="33" t="s">
        <v>7</v>
      </c>
      <c r="F1917" s="21">
        <v>7411.63</v>
      </c>
      <c r="G1917" s="21">
        <v>7411.63</v>
      </c>
      <c r="H1917" s="21">
        <v>7411.63</v>
      </c>
      <c r="I1917" s="21">
        <v>7411.63</v>
      </c>
    </row>
    <row r="1918" spans="1:9" ht="31.5" x14ac:dyDescent="0.25">
      <c r="A1918" s="44" t="s">
        <v>3449</v>
      </c>
      <c r="B1918" s="44">
        <v>31319242</v>
      </c>
      <c r="C1918" s="36" t="s">
        <v>4596</v>
      </c>
      <c r="D1918" s="20" t="s">
        <v>34</v>
      </c>
      <c r="E1918" s="33" t="s">
        <v>7</v>
      </c>
      <c r="F1918" s="21">
        <v>1798.89</v>
      </c>
      <c r="G1918" s="21">
        <v>700.06</v>
      </c>
      <c r="H1918" s="21">
        <v>2539.0300000000002</v>
      </c>
      <c r="I1918" s="21">
        <v>890.41</v>
      </c>
    </row>
    <row r="1919" spans="1:9" ht="31.5" x14ac:dyDescent="0.25">
      <c r="A1919" s="44" t="s">
        <v>3449</v>
      </c>
      <c r="B1919" s="44">
        <v>31319242</v>
      </c>
      <c r="C1919" s="36" t="s">
        <v>4596</v>
      </c>
      <c r="D1919" s="20" t="s">
        <v>34</v>
      </c>
      <c r="E1919" s="33" t="s">
        <v>7</v>
      </c>
      <c r="F1919" s="21">
        <v>2215.98</v>
      </c>
      <c r="G1919" s="21">
        <v>0</v>
      </c>
      <c r="H1919" s="21">
        <v>4194.3999999999996</v>
      </c>
      <c r="I1919" s="21">
        <v>0</v>
      </c>
    </row>
    <row r="1920" spans="1:9" ht="63" x14ac:dyDescent="0.25">
      <c r="A1920" s="44" t="s">
        <v>3449</v>
      </c>
      <c r="B1920" s="44">
        <v>31319242</v>
      </c>
      <c r="C1920" s="20" t="s">
        <v>3505</v>
      </c>
      <c r="D1920" s="20" t="s">
        <v>3506</v>
      </c>
      <c r="E1920" s="33" t="s">
        <v>7</v>
      </c>
      <c r="F1920" s="21">
        <v>2709.86</v>
      </c>
      <c r="G1920" s="21">
        <v>2709.86</v>
      </c>
      <c r="H1920" s="21">
        <v>2709.86</v>
      </c>
      <c r="I1920" s="21">
        <v>2709.86</v>
      </c>
    </row>
    <row r="1921" spans="1:9" ht="31.5" x14ac:dyDescent="0.25">
      <c r="A1921" s="44" t="s">
        <v>3449</v>
      </c>
      <c r="B1921" s="44">
        <v>31319242</v>
      </c>
      <c r="C1921" s="36" t="s">
        <v>4596</v>
      </c>
      <c r="D1921" s="20" t="s">
        <v>34</v>
      </c>
      <c r="E1921" s="33" t="s">
        <v>7</v>
      </c>
      <c r="F1921" s="21">
        <v>2843.89</v>
      </c>
      <c r="G1921" s="21">
        <v>1195.6400000000001</v>
      </c>
      <c r="H1921" s="21">
        <v>4021.96</v>
      </c>
      <c r="I1921" s="21">
        <v>1378.48</v>
      </c>
    </row>
    <row r="1922" spans="1:9" ht="31.5" x14ac:dyDescent="0.25">
      <c r="A1922" s="44" t="s">
        <v>3449</v>
      </c>
      <c r="B1922" s="44">
        <v>31319242</v>
      </c>
      <c r="C1922" s="36" t="s">
        <v>4596</v>
      </c>
      <c r="D1922" s="20" t="s">
        <v>34</v>
      </c>
      <c r="E1922" s="33" t="s">
        <v>7</v>
      </c>
      <c r="F1922" s="21">
        <v>1151.71</v>
      </c>
      <c r="G1922" s="21">
        <v>405.42</v>
      </c>
      <c r="H1922" s="21">
        <v>1425.77</v>
      </c>
      <c r="I1922" s="21">
        <v>493.44</v>
      </c>
    </row>
    <row r="1923" spans="1:9" ht="31.5" x14ac:dyDescent="0.25">
      <c r="A1923" s="44" t="s">
        <v>3449</v>
      </c>
      <c r="B1923" s="44">
        <v>31319242</v>
      </c>
      <c r="C1923" s="36" t="s">
        <v>4596</v>
      </c>
      <c r="D1923" s="20" t="s">
        <v>34</v>
      </c>
      <c r="E1923" s="33" t="s">
        <v>7</v>
      </c>
      <c r="F1923" s="21">
        <v>11857.21</v>
      </c>
      <c r="G1923" s="21">
        <v>11857.21</v>
      </c>
      <c r="H1923" s="21">
        <v>11367.83</v>
      </c>
      <c r="I1923" s="21">
        <v>11367.83</v>
      </c>
    </row>
    <row r="1924" spans="1:9" ht="31.5" x14ac:dyDescent="0.25">
      <c r="A1924" s="44" t="s">
        <v>3449</v>
      </c>
      <c r="B1924" s="44">
        <v>31319242</v>
      </c>
      <c r="C1924" s="36" t="s">
        <v>4596</v>
      </c>
      <c r="D1924" s="20" t="s">
        <v>34</v>
      </c>
      <c r="E1924" s="33" t="s">
        <v>7</v>
      </c>
      <c r="F1924" s="21">
        <v>1923.68</v>
      </c>
      <c r="G1924" s="21">
        <v>756.18</v>
      </c>
      <c r="H1924" s="21">
        <v>2491.83</v>
      </c>
      <c r="I1924" s="21">
        <v>695.41</v>
      </c>
    </row>
    <row r="1925" spans="1:9" ht="31.5" x14ac:dyDescent="0.25">
      <c r="A1925" s="44" t="s">
        <v>3449</v>
      </c>
      <c r="B1925" s="44">
        <v>31319242</v>
      </c>
      <c r="C1925" s="36" t="s">
        <v>4596</v>
      </c>
      <c r="D1925" s="20" t="s">
        <v>34</v>
      </c>
      <c r="E1925" s="33" t="s">
        <v>7</v>
      </c>
      <c r="F1925" s="21">
        <v>22036.27</v>
      </c>
      <c r="G1925" s="21">
        <v>21161.78</v>
      </c>
      <c r="H1925" s="21">
        <v>19135.68</v>
      </c>
      <c r="I1925" s="21">
        <v>17862.259999999998</v>
      </c>
    </row>
    <row r="1926" spans="1:9" ht="47.25" x14ac:dyDescent="0.25">
      <c r="A1926" s="44" t="s">
        <v>3449</v>
      </c>
      <c r="B1926" s="44">
        <v>31319242</v>
      </c>
      <c r="C1926" s="20" t="s">
        <v>3507</v>
      </c>
      <c r="D1926" s="20" t="s">
        <v>3508</v>
      </c>
      <c r="E1926" s="33" t="s">
        <v>7</v>
      </c>
      <c r="F1926" s="21">
        <v>4522.09</v>
      </c>
      <c r="G1926" s="21">
        <v>4522.09</v>
      </c>
      <c r="H1926" s="21">
        <v>4522.09</v>
      </c>
      <c r="I1926" s="21">
        <v>4522.09</v>
      </c>
    </row>
    <row r="1927" spans="1:9" ht="47.25" x14ac:dyDescent="0.25">
      <c r="A1927" s="44" t="s">
        <v>3449</v>
      </c>
      <c r="B1927" s="44">
        <v>31319242</v>
      </c>
      <c r="C1927" s="20" t="s">
        <v>3509</v>
      </c>
      <c r="D1927" s="20" t="s">
        <v>3510</v>
      </c>
      <c r="E1927" s="33" t="s">
        <v>7</v>
      </c>
      <c r="F1927" s="21">
        <v>865.48</v>
      </c>
      <c r="G1927" s="21">
        <v>0</v>
      </c>
      <c r="H1927" s="21">
        <v>1314.86</v>
      </c>
      <c r="I1927" s="21">
        <v>0</v>
      </c>
    </row>
    <row r="1928" spans="1:9" ht="31.5" x14ac:dyDescent="0.25">
      <c r="A1928" s="44" t="s">
        <v>3449</v>
      </c>
      <c r="B1928" s="44">
        <v>31319242</v>
      </c>
      <c r="C1928" s="20" t="s">
        <v>3511</v>
      </c>
      <c r="D1928" s="20" t="s">
        <v>3512</v>
      </c>
      <c r="E1928" s="33" t="s">
        <v>7</v>
      </c>
      <c r="F1928" s="21">
        <v>0</v>
      </c>
      <c r="G1928" s="21">
        <v>0</v>
      </c>
      <c r="H1928" s="21">
        <v>10917.45</v>
      </c>
      <c r="I1928" s="21">
        <v>0.61</v>
      </c>
    </row>
    <row r="1929" spans="1:9" ht="94.5" x14ac:dyDescent="0.25">
      <c r="A1929" s="44" t="s">
        <v>3449</v>
      </c>
      <c r="B1929" s="44">
        <v>31319242</v>
      </c>
      <c r="C1929" s="20" t="s">
        <v>3513</v>
      </c>
      <c r="D1929" s="20" t="s">
        <v>2491</v>
      </c>
      <c r="E1929" s="33" t="s">
        <v>7</v>
      </c>
      <c r="F1929" s="21">
        <v>3451.57</v>
      </c>
      <c r="G1929" s="21">
        <v>1116.55</v>
      </c>
      <c r="H1929" s="21">
        <v>2842.45</v>
      </c>
      <c r="I1929" s="21">
        <v>0</v>
      </c>
    </row>
    <row r="1930" spans="1:9" ht="31.5" x14ac:dyDescent="0.25">
      <c r="A1930" s="44" t="s">
        <v>3449</v>
      </c>
      <c r="B1930" s="44">
        <v>31319242</v>
      </c>
      <c r="C1930" s="20" t="s">
        <v>3514</v>
      </c>
      <c r="D1930" s="20" t="s">
        <v>562</v>
      </c>
      <c r="E1930" s="33" t="s">
        <v>7</v>
      </c>
      <c r="F1930" s="21">
        <v>12187.77</v>
      </c>
      <c r="G1930" s="21">
        <v>12187.77</v>
      </c>
      <c r="H1930" s="21">
        <v>12187.77</v>
      </c>
      <c r="I1930" s="21">
        <v>12187.77</v>
      </c>
    </row>
    <row r="1931" spans="1:9" ht="31.5" x14ac:dyDescent="0.25">
      <c r="A1931" s="44" t="s">
        <v>3449</v>
      </c>
      <c r="B1931" s="44">
        <v>31319242</v>
      </c>
      <c r="C1931" s="20" t="s">
        <v>3479</v>
      </c>
      <c r="D1931" s="20" t="s">
        <v>34</v>
      </c>
      <c r="E1931" s="33" t="s">
        <v>7</v>
      </c>
      <c r="F1931" s="21">
        <v>1272.74</v>
      </c>
      <c r="G1931" s="21">
        <v>402.84</v>
      </c>
      <c r="H1931" s="21">
        <v>2966.94</v>
      </c>
      <c r="I1931" s="21">
        <v>1767.42</v>
      </c>
    </row>
    <row r="1932" spans="1:9" ht="47.25" x14ac:dyDescent="0.25">
      <c r="A1932" s="44" t="s">
        <v>3449</v>
      </c>
      <c r="B1932" s="44">
        <v>31319242</v>
      </c>
      <c r="C1932" s="20" t="s">
        <v>3515</v>
      </c>
      <c r="D1932" s="20" t="s">
        <v>3516</v>
      </c>
      <c r="E1932" s="33" t="s">
        <v>7</v>
      </c>
      <c r="F1932" s="21">
        <v>8472.68</v>
      </c>
      <c r="G1932" s="21">
        <v>8472.68</v>
      </c>
      <c r="H1932" s="21">
        <v>8472.68</v>
      </c>
      <c r="I1932" s="21">
        <v>8472.68</v>
      </c>
    </row>
    <row r="1933" spans="1:9" ht="31.5" x14ac:dyDescent="0.25">
      <c r="A1933" s="44" t="s">
        <v>3449</v>
      </c>
      <c r="B1933" s="44">
        <v>31319242</v>
      </c>
      <c r="C1933" s="20" t="s">
        <v>3479</v>
      </c>
      <c r="D1933" s="20" t="s">
        <v>34</v>
      </c>
      <c r="E1933" s="33" t="s">
        <v>7</v>
      </c>
      <c r="F1933" s="21">
        <v>0</v>
      </c>
      <c r="G1933" s="21">
        <v>0</v>
      </c>
      <c r="H1933" s="21">
        <v>1074.44</v>
      </c>
      <c r="I1933" s="21">
        <v>0</v>
      </c>
    </row>
    <row r="1934" spans="1:9" ht="31.5" x14ac:dyDescent="0.25">
      <c r="A1934" s="44" t="s">
        <v>3449</v>
      </c>
      <c r="B1934" s="44">
        <v>31319242</v>
      </c>
      <c r="C1934" s="36" t="s">
        <v>4596</v>
      </c>
      <c r="D1934" s="20" t="s">
        <v>34</v>
      </c>
      <c r="E1934" s="33" t="s">
        <v>7</v>
      </c>
      <c r="F1934" s="21">
        <v>225.67</v>
      </c>
      <c r="G1934" s="21">
        <v>0</v>
      </c>
      <c r="H1934" s="21">
        <v>626.66</v>
      </c>
      <c r="I1934" s="21">
        <v>188.92</v>
      </c>
    </row>
    <row r="1935" spans="1:9" ht="31.5" x14ac:dyDescent="0.25">
      <c r="A1935" s="44" t="s">
        <v>3449</v>
      </c>
      <c r="B1935" s="44">
        <v>31319242</v>
      </c>
      <c r="C1935" s="36" t="s">
        <v>4596</v>
      </c>
      <c r="D1935" s="20" t="s">
        <v>34</v>
      </c>
      <c r="E1935" s="33" t="s">
        <v>7</v>
      </c>
      <c r="F1935" s="21">
        <v>1694.05</v>
      </c>
      <c r="G1935" s="21">
        <v>956.02</v>
      </c>
      <c r="H1935" s="21">
        <v>418.42</v>
      </c>
      <c r="I1935" s="21">
        <v>0</v>
      </c>
    </row>
    <row r="1936" spans="1:9" ht="31.5" x14ac:dyDescent="0.25">
      <c r="A1936" s="44" t="s">
        <v>3449</v>
      </c>
      <c r="B1936" s="44">
        <v>31319242</v>
      </c>
      <c r="C1936" s="36" t="s">
        <v>4596</v>
      </c>
      <c r="D1936" s="20" t="s">
        <v>34</v>
      </c>
      <c r="E1936" s="33" t="s">
        <v>7</v>
      </c>
      <c r="F1936" s="21">
        <v>1278.73</v>
      </c>
      <c r="G1936" s="21">
        <v>509.54</v>
      </c>
      <c r="H1936" s="21">
        <v>1618.71</v>
      </c>
      <c r="I1936" s="21">
        <v>515.84</v>
      </c>
    </row>
    <row r="1937" spans="1:9" ht="31.5" x14ac:dyDescent="0.25">
      <c r="A1937" s="44" t="s">
        <v>3449</v>
      </c>
      <c r="B1937" s="44">
        <v>31319242</v>
      </c>
      <c r="C1937" s="36" t="s">
        <v>4596</v>
      </c>
      <c r="D1937" s="20" t="s">
        <v>34</v>
      </c>
      <c r="E1937" s="33" t="s">
        <v>7</v>
      </c>
      <c r="F1937" s="21">
        <v>2104.81</v>
      </c>
      <c r="G1937" s="21">
        <v>0</v>
      </c>
      <c r="H1937" s="21">
        <v>3018.79</v>
      </c>
      <c r="I1937" s="21">
        <v>0</v>
      </c>
    </row>
    <row r="1938" spans="1:9" ht="31.5" x14ac:dyDescent="0.25">
      <c r="A1938" s="44" t="s">
        <v>3449</v>
      </c>
      <c r="B1938" s="44">
        <v>31319242</v>
      </c>
      <c r="C1938" s="36" t="s">
        <v>4596</v>
      </c>
      <c r="D1938" s="20" t="s">
        <v>34</v>
      </c>
      <c r="E1938" s="33" t="s">
        <v>7</v>
      </c>
      <c r="F1938" s="21">
        <v>0</v>
      </c>
      <c r="G1938" s="21">
        <v>0</v>
      </c>
      <c r="H1938" s="21">
        <v>519.79</v>
      </c>
      <c r="I1938" s="21">
        <v>138.9</v>
      </c>
    </row>
    <row r="1939" spans="1:9" ht="31.5" x14ac:dyDescent="0.25">
      <c r="A1939" s="44" t="s">
        <v>3449</v>
      </c>
      <c r="B1939" s="44">
        <v>31319242</v>
      </c>
      <c r="C1939" s="36" t="s">
        <v>4596</v>
      </c>
      <c r="D1939" s="20" t="s">
        <v>34</v>
      </c>
      <c r="E1939" s="33" t="s">
        <v>7</v>
      </c>
      <c r="F1939" s="21">
        <v>1162.93</v>
      </c>
      <c r="G1939" s="21">
        <v>0</v>
      </c>
      <c r="H1939" s="21">
        <v>2449.5500000000002</v>
      </c>
      <c r="I1939" s="21">
        <v>800.93</v>
      </c>
    </row>
    <row r="1940" spans="1:9" ht="47.25" x14ac:dyDescent="0.25">
      <c r="A1940" s="44" t="s">
        <v>3449</v>
      </c>
      <c r="B1940" s="44">
        <v>31319242</v>
      </c>
      <c r="C1940" s="20" t="s">
        <v>3517</v>
      </c>
      <c r="D1940" s="20" t="s">
        <v>3518</v>
      </c>
      <c r="E1940" s="33" t="s">
        <v>7</v>
      </c>
      <c r="F1940" s="21">
        <v>18991.97</v>
      </c>
      <c r="G1940" s="21">
        <v>18991.97</v>
      </c>
      <c r="H1940" s="21">
        <v>18991.97</v>
      </c>
      <c r="I1940" s="21">
        <v>18991.97</v>
      </c>
    </row>
    <row r="1941" spans="1:9" ht="31.5" x14ac:dyDescent="0.25">
      <c r="A1941" s="44" t="s">
        <v>3449</v>
      </c>
      <c r="B1941" s="44">
        <v>31319242</v>
      </c>
      <c r="C1941" s="20" t="s">
        <v>3479</v>
      </c>
      <c r="D1941" s="20" t="s">
        <v>34</v>
      </c>
      <c r="E1941" s="33" t="s">
        <v>7</v>
      </c>
      <c r="F1941" s="21">
        <v>1080.48</v>
      </c>
      <c r="G1941" s="21">
        <v>0</v>
      </c>
      <c r="H1941" s="21">
        <v>1282.8</v>
      </c>
      <c r="I1941" s="21">
        <v>0</v>
      </c>
    </row>
    <row r="1942" spans="1:9" ht="31.5" x14ac:dyDescent="0.25">
      <c r="A1942" s="44" t="s">
        <v>3449</v>
      </c>
      <c r="B1942" s="44">
        <v>31319242</v>
      </c>
      <c r="C1942" s="20" t="s">
        <v>3479</v>
      </c>
      <c r="D1942" s="20" t="s">
        <v>34</v>
      </c>
      <c r="E1942" s="33" t="s">
        <v>7</v>
      </c>
      <c r="F1942" s="21">
        <v>6974.99</v>
      </c>
      <c r="G1942" s="21">
        <v>6974.99</v>
      </c>
      <c r="H1942" s="21">
        <v>6974.99</v>
      </c>
      <c r="I1942" s="21">
        <v>6974.99</v>
      </c>
    </row>
    <row r="1943" spans="1:9" ht="31.5" x14ac:dyDescent="0.25">
      <c r="A1943" s="44" t="s">
        <v>3449</v>
      </c>
      <c r="B1943" s="44">
        <v>31319242</v>
      </c>
      <c r="C1943" s="20" t="s">
        <v>3479</v>
      </c>
      <c r="D1943" s="20" t="s">
        <v>34</v>
      </c>
      <c r="E1943" s="33" t="s">
        <v>7</v>
      </c>
      <c r="F1943" s="21">
        <v>140.75</v>
      </c>
      <c r="G1943" s="21">
        <v>53.76</v>
      </c>
      <c r="H1943" s="21">
        <v>208.91</v>
      </c>
      <c r="I1943" s="21">
        <v>66.78</v>
      </c>
    </row>
    <row r="1944" spans="1:9" ht="31.5" x14ac:dyDescent="0.25">
      <c r="A1944" s="44" t="s">
        <v>3449</v>
      </c>
      <c r="B1944" s="44">
        <v>31319242</v>
      </c>
      <c r="C1944" s="36" t="s">
        <v>4596</v>
      </c>
      <c r="D1944" s="20" t="s">
        <v>34</v>
      </c>
      <c r="E1944" s="33" t="s">
        <v>7</v>
      </c>
      <c r="F1944" s="21">
        <v>1677.5</v>
      </c>
      <c r="G1944" s="21">
        <v>642.76</v>
      </c>
      <c r="H1944" s="21">
        <v>2130.87</v>
      </c>
      <c r="I1944" s="21">
        <v>749.44</v>
      </c>
    </row>
    <row r="1945" spans="1:9" ht="78.75" x14ac:dyDescent="0.25">
      <c r="A1945" s="44" t="s">
        <v>3449</v>
      </c>
      <c r="B1945" s="44">
        <v>31319242</v>
      </c>
      <c r="C1945" s="20" t="s">
        <v>3519</v>
      </c>
      <c r="D1945" s="20" t="s">
        <v>34</v>
      </c>
      <c r="E1945" s="33" t="s">
        <v>7</v>
      </c>
      <c r="F1945" s="21">
        <v>599.78</v>
      </c>
      <c r="G1945" s="21">
        <v>0</v>
      </c>
      <c r="H1945" s="21">
        <v>861.55</v>
      </c>
      <c r="I1945" s="21">
        <v>0</v>
      </c>
    </row>
    <row r="1946" spans="1:9" ht="110.25" x14ac:dyDescent="0.25">
      <c r="A1946" s="44" t="s">
        <v>3449</v>
      </c>
      <c r="B1946" s="44">
        <v>31319242</v>
      </c>
      <c r="C1946" s="20" t="s">
        <v>3520</v>
      </c>
      <c r="D1946" s="20" t="s">
        <v>1375</v>
      </c>
      <c r="E1946" s="33" t="s">
        <v>7</v>
      </c>
      <c r="F1946" s="21">
        <v>1802.88</v>
      </c>
      <c r="G1946" s="21">
        <v>771.7</v>
      </c>
      <c r="H1946" s="21">
        <v>0</v>
      </c>
      <c r="I1946" s="21">
        <v>0</v>
      </c>
    </row>
    <row r="1947" spans="1:9" ht="31.5" x14ac:dyDescent="0.25">
      <c r="A1947" s="44" t="s">
        <v>3449</v>
      </c>
      <c r="B1947" s="44">
        <v>31319242</v>
      </c>
      <c r="C1947" s="20" t="s">
        <v>3479</v>
      </c>
      <c r="D1947" s="20" t="s">
        <v>34</v>
      </c>
      <c r="E1947" s="33" t="s">
        <v>7</v>
      </c>
      <c r="F1947" s="21">
        <v>635.4</v>
      </c>
      <c r="G1947" s="21">
        <v>0</v>
      </c>
      <c r="H1947" s="21">
        <v>948.15</v>
      </c>
      <c r="I1947" s="21">
        <v>0</v>
      </c>
    </row>
    <row r="1948" spans="1:9" ht="31.5" x14ac:dyDescent="0.25">
      <c r="A1948" s="44" t="s">
        <v>3449</v>
      </c>
      <c r="B1948" s="44">
        <v>31319242</v>
      </c>
      <c r="C1948" s="36" t="s">
        <v>4596</v>
      </c>
      <c r="D1948" s="20" t="s">
        <v>34</v>
      </c>
      <c r="E1948" s="33" t="s">
        <v>7</v>
      </c>
      <c r="F1948" s="21">
        <v>1778.99</v>
      </c>
      <c r="G1948" s="21">
        <v>0.18</v>
      </c>
      <c r="H1948" s="21">
        <v>2791.67</v>
      </c>
      <c r="I1948" s="21">
        <v>0.38</v>
      </c>
    </row>
    <row r="1949" spans="1:9" ht="31.5" x14ac:dyDescent="0.25">
      <c r="A1949" s="44" t="s">
        <v>3449</v>
      </c>
      <c r="B1949" s="44">
        <v>31319242</v>
      </c>
      <c r="C1949" s="36" t="s">
        <v>4596</v>
      </c>
      <c r="D1949" s="20" t="s">
        <v>34</v>
      </c>
      <c r="E1949" s="33" t="s">
        <v>7</v>
      </c>
      <c r="F1949" s="21">
        <v>127.38</v>
      </c>
      <c r="G1949" s="21">
        <v>0</v>
      </c>
      <c r="H1949" s="21">
        <v>1489.99</v>
      </c>
      <c r="I1949" s="21">
        <v>358.69</v>
      </c>
    </row>
    <row r="1950" spans="1:9" ht="31.5" x14ac:dyDescent="0.25">
      <c r="A1950" s="44" t="s">
        <v>3449</v>
      </c>
      <c r="B1950" s="44">
        <v>31319242</v>
      </c>
      <c r="C1950" s="36" t="s">
        <v>4596</v>
      </c>
      <c r="D1950" s="20" t="s">
        <v>34</v>
      </c>
      <c r="E1950" s="33" t="s">
        <v>7</v>
      </c>
      <c r="F1950" s="21">
        <v>2737.05</v>
      </c>
      <c r="G1950" s="21">
        <v>0</v>
      </c>
      <c r="H1950" s="21">
        <v>3862.8</v>
      </c>
      <c r="I1950" s="21">
        <v>0</v>
      </c>
    </row>
    <row r="1951" spans="1:9" ht="31.5" x14ac:dyDescent="0.25">
      <c r="A1951" s="44" t="s">
        <v>3449</v>
      </c>
      <c r="B1951" s="44">
        <v>31319242</v>
      </c>
      <c r="C1951" s="36" t="s">
        <v>4596</v>
      </c>
      <c r="D1951" s="20" t="s">
        <v>34</v>
      </c>
      <c r="E1951" s="33" t="s">
        <v>7</v>
      </c>
      <c r="F1951" s="21">
        <v>481.41</v>
      </c>
      <c r="G1951" s="21">
        <v>0</v>
      </c>
      <c r="H1951" s="21">
        <v>545.85</v>
      </c>
      <c r="I1951" s="21">
        <v>0</v>
      </c>
    </row>
    <row r="1952" spans="1:9" ht="31.5" x14ac:dyDescent="0.25">
      <c r="A1952" s="44" t="s">
        <v>3449</v>
      </c>
      <c r="B1952" s="44">
        <v>31319242</v>
      </c>
      <c r="C1952" s="20" t="s">
        <v>3521</v>
      </c>
      <c r="D1952" s="20" t="s">
        <v>3522</v>
      </c>
      <c r="E1952" s="33" t="s">
        <v>7</v>
      </c>
      <c r="F1952" s="21">
        <v>8099.02</v>
      </c>
      <c r="G1952" s="21">
        <v>3580.07</v>
      </c>
      <c r="H1952" s="21">
        <v>7979.95</v>
      </c>
      <c r="I1952" s="21">
        <v>0</v>
      </c>
    </row>
    <row r="1953" spans="1:9" ht="31.5" x14ac:dyDescent="0.25">
      <c r="A1953" s="44" t="s">
        <v>3449</v>
      </c>
      <c r="B1953" s="44">
        <v>31319242</v>
      </c>
      <c r="C1953" s="20" t="s">
        <v>3523</v>
      </c>
      <c r="D1953" s="20" t="s">
        <v>47</v>
      </c>
      <c r="E1953" s="33" t="s">
        <v>7</v>
      </c>
      <c r="F1953" s="21">
        <v>9312.59</v>
      </c>
      <c r="G1953" s="21">
        <v>0</v>
      </c>
      <c r="H1953" s="21">
        <v>18883.509999999998</v>
      </c>
      <c r="I1953" s="21">
        <v>6092.47</v>
      </c>
    </row>
    <row r="1954" spans="1:9" ht="63" x14ac:dyDescent="0.25">
      <c r="A1954" s="44" t="s">
        <v>3449</v>
      </c>
      <c r="B1954" s="44">
        <v>31319242</v>
      </c>
      <c r="C1954" s="20" t="s">
        <v>3524</v>
      </c>
      <c r="D1954" s="20" t="s">
        <v>3525</v>
      </c>
      <c r="E1954" s="33" t="s">
        <v>7</v>
      </c>
      <c r="F1954" s="21">
        <v>1314.02</v>
      </c>
      <c r="G1954" s="21">
        <v>0</v>
      </c>
      <c r="H1954" s="21">
        <v>1671.36</v>
      </c>
      <c r="I1954" s="21">
        <v>0</v>
      </c>
    </row>
    <row r="1955" spans="1:9" ht="94.5" x14ac:dyDescent="0.25">
      <c r="A1955" s="44" t="s">
        <v>3449</v>
      </c>
      <c r="B1955" s="44">
        <v>31319242</v>
      </c>
      <c r="C1955" s="20" t="s">
        <v>3526</v>
      </c>
      <c r="D1955" s="20" t="s">
        <v>3527</v>
      </c>
      <c r="E1955" s="33" t="s">
        <v>7</v>
      </c>
      <c r="F1955" s="21">
        <v>1213.3</v>
      </c>
      <c r="G1955" s="21">
        <v>0</v>
      </c>
      <c r="H1955" s="21">
        <v>2069.3000000000002</v>
      </c>
      <c r="I1955" s="21">
        <v>0</v>
      </c>
    </row>
    <row r="1956" spans="1:9" ht="63" x14ac:dyDescent="0.25">
      <c r="A1956" s="44" t="s">
        <v>3449</v>
      </c>
      <c r="B1956" s="44">
        <v>31319242</v>
      </c>
      <c r="C1956" s="20" t="s">
        <v>3528</v>
      </c>
      <c r="D1956" s="20" t="s">
        <v>1853</v>
      </c>
      <c r="E1956" s="33" t="s">
        <v>7</v>
      </c>
      <c r="F1956" s="21">
        <v>2829.49</v>
      </c>
      <c r="G1956" s="21">
        <v>0</v>
      </c>
      <c r="H1956" s="21">
        <v>8492.69</v>
      </c>
      <c r="I1956" s="21">
        <v>3099.54</v>
      </c>
    </row>
    <row r="1957" spans="1:9" ht="47.25" x14ac:dyDescent="0.25">
      <c r="A1957" s="44" t="s">
        <v>3449</v>
      </c>
      <c r="B1957" s="44">
        <v>31319242</v>
      </c>
      <c r="C1957" s="20" t="s">
        <v>3529</v>
      </c>
      <c r="D1957" s="20" t="s">
        <v>3530</v>
      </c>
      <c r="E1957" s="33" t="s">
        <v>7</v>
      </c>
      <c r="F1957" s="21">
        <v>0</v>
      </c>
      <c r="G1957" s="21">
        <v>0</v>
      </c>
      <c r="H1957" s="21">
        <v>90.71</v>
      </c>
      <c r="I1957" s="21">
        <v>0</v>
      </c>
    </row>
    <row r="1958" spans="1:9" ht="31.5" x14ac:dyDescent="0.25">
      <c r="A1958" s="44" t="s">
        <v>3449</v>
      </c>
      <c r="B1958" s="44">
        <v>31319242</v>
      </c>
      <c r="C1958" s="20" t="s">
        <v>3479</v>
      </c>
      <c r="D1958" s="20" t="s">
        <v>34</v>
      </c>
      <c r="E1958" s="33" t="s">
        <v>7</v>
      </c>
      <c r="F1958" s="21">
        <v>6823.89</v>
      </c>
      <c r="G1958" s="21">
        <v>5834.95</v>
      </c>
      <c r="H1958" s="21">
        <v>11180.35</v>
      </c>
      <c r="I1958" s="21">
        <v>9810.2900000000009</v>
      </c>
    </row>
    <row r="1959" spans="1:9" ht="31.5" x14ac:dyDescent="0.25">
      <c r="A1959" s="44" t="s">
        <v>3449</v>
      </c>
      <c r="B1959" s="44">
        <v>31319242</v>
      </c>
      <c r="C1959" s="36" t="s">
        <v>4596</v>
      </c>
      <c r="D1959" s="20" t="s">
        <v>34</v>
      </c>
      <c r="E1959" s="33" t="s">
        <v>7</v>
      </c>
      <c r="F1959" s="21">
        <v>0</v>
      </c>
      <c r="G1959" s="21">
        <v>0</v>
      </c>
      <c r="H1959" s="21">
        <v>1500.87</v>
      </c>
      <c r="I1959" s="21">
        <v>0</v>
      </c>
    </row>
    <row r="1960" spans="1:9" ht="31.5" x14ac:dyDescent="0.25">
      <c r="A1960" s="44" t="s">
        <v>3449</v>
      </c>
      <c r="B1960" s="44">
        <v>31319242</v>
      </c>
      <c r="C1960" s="36" t="s">
        <v>4596</v>
      </c>
      <c r="D1960" s="20" t="s">
        <v>34</v>
      </c>
      <c r="E1960" s="33" t="s">
        <v>7</v>
      </c>
      <c r="F1960" s="21">
        <v>190.08</v>
      </c>
      <c r="G1960" s="21">
        <v>103.09</v>
      </c>
      <c r="H1960" s="21">
        <v>590.32000000000005</v>
      </c>
      <c r="I1960" s="21">
        <v>289.02</v>
      </c>
    </row>
    <row r="1961" spans="1:9" ht="31.5" x14ac:dyDescent="0.25">
      <c r="A1961" s="44" t="s">
        <v>3449</v>
      </c>
      <c r="B1961" s="44">
        <v>31319242</v>
      </c>
      <c r="C1961" s="36" t="s">
        <v>4596</v>
      </c>
      <c r="D1961" s="20" t="s">
        <v>34</v>
      </c>
      <c r="E1961" s="33" t="s">
        <v>7</v>
      </c>
      <c r="F1961" s="21">
        <v>171.63</v>
      </c>
      <c r="G1961" s="21">
        <v>0</v>
      </c>
      <c r="H1961" s="21">
        <v>0</v>
      </c>
      <c r="I1961" s="21">
        <v>0</v>
      </c>
    </row>
    <row r="1962" spans="1:9" ht="31.5" x14ac:dyDescent="0.25">
      <c r="A1962" s="44" t="s">
        <v>3449</v>
      </c>
      <c r="B1962" s="44">
        <v>31319242</v>
      </c>
      <c r="C1962" s="36" t="s">
        <v>4596</v>
      </c>
      <c r="D1962" s="20" t="s">
        <v>34</v>
      </c>
      <c r="E1962" s="33" t="s">
        <v>7</v>
      </c>
      <c r="F1962" s="21">
        <v>2972.49</v>
      </c>
      <c r="G1962" s="21">
        <v>1365.45</v>
      </c>
      <c r="H1962" s="21">
        <v>4200.71</v>
      </c>
      <c r="I1962" s="21">
        <v>1261.43</v>
      </c>
    </row>
    <row r="1963" spans="1:9" ht="31.5" x14ac:dyDescent="0.25">
      <c r="A1963" s="44" t="s">
        <v>3449</v>
      </c>
      <c r="B1963" s="44">
        <v>31319242</v>
      </c>
      <c r="C1963" s="20" t="s">
        <v>3479</v>
      </c>
      <c r="D1963" s="20" t="s">
        <v>34</v>
      </c>
      <c r="E1963" s="33" t="s">
        <v>7</v>
      </c>
      <c r="F1963" s="21">
        <v>2379.67</v>
      </c>
      <c r="G1963" s="21">
        <v>1482.29</v>
      </c>
      <c r="H1963" s="21">
        <v>5681.49</v>
      </c>
      <c r="I1963" s="21">
        <v>4584.3100000000004</v>
      </c>
    </row>
    <row r="1964" spans="1:9" ht="31.5" x14ac:dyDescent="0.25">
      <c r="A1964" s="44" t="s">
        <v>3449</v>
      </c>
      <c r="B1964" s="44">
        <v>31319242</v>
      </c>
      <c r="C1964" s="36" t="s">
        <v>4596</v>
      </c>
      <c r="D1964" s="20" t="s">
        <v>34</v>
      </c>
      <c r="E1964" s="33" t="s">
        <v>7</v>
      </c>
      <c r="F1964" s="21">
        <v>5643.61</v>
      </c>
      <c r="G1964" s="21">
        <v>2099.88</v>
      </c>
      <c r="H1964" s="21">
        <v>4371.3100000000004</v>
      </c>
      <c r="I1964" s="21">
        <v>0</v>
      </c>
    </row>
    <row r="1965" spans="1:9" ht="31.5" x14ac:dyDescent="0.25">
      <c r="A1965" s="44" t="s">
        <v>3449</v>
      </c>
      <c r="B1965" s="44">
        <v>31319242</v>
      </c>
      <c r="C1965" s="20" t="s">
        <v>3479</v>
      </c>
      <c r="D1965" s="20" t="s">
        <v>34</v>
      </c>
      <c r="E1965" s="33" t="s">
        <v>7</v>
      </c>
      <c r="F1965" s="21">
        <v>0</v>
      </c>
      <c r="G1965" s="21">
        <v>0</v>
      </c>
      <c r="H1965" s="21">
        <v>1355.03</v>
      </c>
      <c r="I1965" s="21">
        <v>434.08</v>
      </c>
    </row>
    <row r="1966" spans="1:9" ht="31.5" x14ac:dyDescent="0.25">
      <c r="A1966" s="44" t="s">
        <v>3449</v>
      </c>
      <c r="B1966" s="44">
        <v>31319242</v>
      </c>
      <c r="C1966" s="36" t="s">
        <v>4596</v>
      </c>
      <c r="D1966" s="20" t="s">
        <v>34</v>
      </c>
      <c r="E1966" s="33" t="s">
        <v>7</v>
      </c>
      <c r="F1966" s="21">
        <v>5974.83</v>
      </c>
      <c r="G1966" s="21">
        <v>0</v>
      </c>
      <c r="H1966" s="21">
        <v>8055.4</v>
      </c>
      <c r="I1966" s="21">
        <v>0</v>
      </c>
    </row>
    <row r="1967" spans="1:9" ht="31.5" x14ac:dyDescent="0.25">
      <c r="A1967" s="44" t="s">
        <v>3449</v>
      </c>
      <c r="B1967" s="44">
        <v>31319242</v>
      </c>
      <c r="C1967" s="36" t="s">
        <v>4596</v>
      </c>
      <c r="D1967" s="20" t="s">
        <v>34</v>
      </c>
      <c r="E1967" s="33" t="s">
        <v>7</v>
      </c>
      <c r="F1967" s="21">
        <v>8.4499999999999993</v>
      </c>
      <c r="G1967" s="21">
        <v>0</v>
      </c>
      <c r="H1967" s="21">
        <v>8.4499999999999993</v>
      </c>
      <c r="I1967" s="21">
        <v>8.4499999999999993</v>
      </c>
    </row>
    <row r="1968" spans="1:9" ht="47.25" x14ac:dyDescent="0.25">
      <c r="A1968" s="44" t="s">
        <v>3449</v>
      </c>
      <c r="B1968" s="44">
        <v>31319242</v>
      </c>
      <c r="C1968" s="20" t="s">
        <v>3531</v>
      </c>
      <c r="D1968" s="20" t="s">
        <v>51</v>
      </c>
      <c r="E1968" s="33" t="s">
        <v>7</v>
      </c>
      <c r="F1968" s="21">
        <v>320167.31</v>
      </c>
      <c r="G1968" s="21">
        <v>105888.96000000001</v>
      </c>
      <c r="H1968" s="21">
        <v>335537.89</v>
      </c>
      <c r="I1968" s="21">
        <v>0</v>
      </c>
    </row>
    <row r="1969" spans="1:9" ht="31.5" x14ac:dyDescent="0.25">
      <c r="A1969" s="44" t="s">
        <v>3449</v>
      </c>
      <c r="B1969" s="44">
        <v>31319242</v>
      </c>
      <c r="C1969" s="36" t="s">
        <v>4596</v>
      </c>
      <c r="D1969" s="20" t="s">
        <v>34</v>
      </c>
      <c r="E1969" s="33" t="s">
        <v>7</v>
      </c>
      <c r="F1969" s="21">
        <v>18332.009999999998</v>
      </c>
      <c r="G1969" s="21">
        <v>15236.97</v>
      </c>
      <c r="H1969" s="21">
        <v>3910.14</v>
      </c>
      <c r="I1969" s="21">
        <v>3910.14</v>
      </c>
    </row>
    <row r="1970" spans="1:9" ht="31.5" x14ac:dyDescent="0.25">
      <c r="A1970" s="44" t="s">
        <v>3449</v>
      </c>
      <c r="B1970" s="44">
        <v>31319242</v>
      </c>
      <c r="C1970" s="36" t="s">
        <v>4596</v>
      </c>
      <c r="D1970" s="20" t="s">
        <v>34</v>
      </c>
      <c r="E1970" s="33" t="s">
        <v>7</v>
      </c>
      <c r="F1970" s="21">
        <v>256.82</v>
      </c>
      <c r="G1970" s="21">
        <v>87.42</v>
      </c>
      <c r="H1970" s="21">
        <v>460.52</v>
      </c>
      <c r="I1970" s="21">
        <v>460.52</v>
      </c>
    </row>
    <row r="1971" spans="1:9" ht="31.5" x14ac:dyDescent="0.25">
      <c r="A1971" s="44" t="s">
        <v>3449</v>
      </c>
      <c r="B1971" s="44">
        <v>31319242</v>
      </c>
      <c r="C1971" s="20" t="s">
        <v>3479</v>
      </c>
      <c r="D1971" s="20" t="s">
        <v>34</v>
      </c>
      <c r="E1971" s="33" t="s">
        <v>7</v>
      </c>
      <c r="F1971" s="21">
        <v>750.86</v>
      </c>
      <c r="G1971" s="21">
        <v>0</v>
      </c>
      <c r="H1971" s="21">
        <v>1332.89</v>
      </c>
      <c r="I1971" s="21">
        <v>508.57</v>
      </c>
    </row>
    <row r="1972" spans="1:9" ht="31.5" x14ac:dyDescent="0.25">
      <c r="A1972" s="44" t="s">
        <v>3449</v>
      </c>
      <c r="B1972" s="44">
        <v>31319242</v>
      </c>
      <c r="C1972" s="36" t="s">
        <v>4596</v>
      </c>
      <c r="D1972" s="20" t="s">
        <v>34</v>
      </c>
      <c r="E1972" s="33" t="s">
        <v>7</v>
      </c>
      <c r="F1972" s="21">
        <v>2005.34</v>
      </c>
      <c r="G1972" s="21">
        <v>0</v>
      </c>
      <c r="H1972" s="21">
        <v>3058.36</v>
      </c>
      <c r="I1972" s="21">
        <v>0</v>
      </c>
    </row>
    <row r="1973" spans="1:9" ht="31.5" x14ac:dyDescent="0.25">
      <c r="A1973" s="44" t="s">
        <v>3449</v>
      </c>
      <c r="B1973" s="44">
        <v>31319242</v>
      </c>
      <c r="C1973" s="36" t="s">
        <v>4596</v>
      </c>
      <c r="D1973" s="20" t="s">
        <v>34</v>
      </c>
      <c r="E1973" s="33" t="s">
        <v>7</v>
      </c>
      <c r="F1973" s="21">
        <v>1546.2</v>
      </c>
      <c r="G1973" s="21">
        <v>593.88</v>
      </c>
      <c r="H1973" s="21">
        <v>2288.3200000000002</v>
      </c>
      <c r="I1973" s="21">
        <v>742.02</v>
      </c>
    </row>
    <row r="1974" spans="1:9" ht="31.5" x14ac:dyDescent="0.25">
      <c r="A1974" s="44" t="s">
        <v>3449</v>
      </c>
      <c r="B1974" s="44">
        <v>31319242</v>
      </c>
      <c r="C1974" s="36" t="s">
        <v>4596</v>
      </c>
      <c r="D1974" s="20" t="s">
        <v>34</v>
      </c>
      <c r="E1974" s="33" t="s">
        <v>7</v>
      </c>
      <c r="F1974" s="21">
        <v>812.02</v>
      </c>
      <c r="G1974" s="21">
        <v>253.44</v>
      </c>
      <c r="H1974" s="21">
        <v>939.45</v>
      </c>
      <c r="I1974" s="21">
        <v>302.74</v>
      </c>
    </row>
    <row r="1975" spans="1:9" ht="31.5" x14ac:dyDescent="0.25">
      <c r="A1975" s="44" t="s">
        <v>3449</v>
      </c>
      <c r="B1975" s="44">
        <v>31319242</v>
      </c>
      <c r="C1975" s="20" t="s">
        <v>3479</v>
      </c>
      <c r="D1975" s="20" t="s">
        <v>34</v>
      </c>
      <c r="E1975" s="33" t="s">
        <v>7</v>
      </c>
      <c r="F1975" s="21">
        <v>892.8</v>
      </c>
      <c r="G1975" s="21">
        <v>0</v>
      </c>
      <c r="H1975" s="21">
        <v>1296.0999999999999</v>
      </c>
      <c r="I1975" s="21">
        <v>0</v>
      </c>
    </row>
    <row r="1976" spans="1:9" ht="31.5" x14ac:dyDescent="0.25">
      <c r="A1976" s="44" t="s">
        <v>3449</v>
      </c>
      <c r="B1976" s="44">
        <v>31319242</v>
      </c>
      <c r="C1976" s="36" t="s">
        <v>4596</v>
      </c>
      <c r="D1976" s="20" t="s">
        <v>34</v>
      </c>
      <c r="E1976" s="33" t="s">
        <v>7</v>
      </c>
      <c r="F1976" s="21">
        <v>140.94999999999999</v>
      </c>
      <c r="G1976" s="21">
        <v>0</v>
      </c>
      <c r="H1976" s="21">
        <v>309.94</v>
      </c>
      <c r="I1976" s="21">
        <v>101.25</v>
      </c>
    </row>
    <row r="1977" spans="1:9" ht="31.5" x14ac:dyDescent="0.25">
      <c r="A1977" s="44" t="s">
        <v>3449</v>
      </c>
      <c r="B1977" s="44">
        <v>31319242</v>
      </c>
      <c r="C1977" s="36" t="s">
        <v>4596</v>
      </c>
      <c r="D1977" s="20" t="s">
        <v>34</v>
      </c>
      <c r="E1977" s="33" t="s">
        <v>7</v>
      </c>
      <c r="F1977" s="21">
        <v>533</v>
      </c>
      <c r="G1977" s="21">
        <v>1.9</v>
      </c>
      <c r="H1977" s="21">
        <v>772.46</v>
      </c>
      <c r="I1977" s="21">
        <v>0</v>
      </c>
    </row>
    <row r="1978" spans="1:9" ht="31.5" x14ac:dyDescent="0.25">
      <c r="A1978" s="44" t="s">
        <v>3449</v>
      </c>
      <c r="B1978" s="44">
        <v>31319242</v>
      </c>
      <c r="C1978" s="20" t="s">
        <v>3479</v>
      </c>
      <c r="D1978" s="20" t="s">
        <v>34</v>
      </c>
      <c r="E1978" s="33" t="s">
        <v>7</v>
      </c>
      <c r="F1978" s="21">
        <v>3271.98</v>
      </c>
      <c r="G1978" s="21">
        <v>3271.98</v>
      </c>
      <c r="H1978" s="21">
        <v>3271.98</v>
      </c>
      <c r="I1978" s="21">
        <v>3271.98</v>
      </c>
    </row>
    <row r="1979" spans="1:9" ht="31.5" x14ac:dyDescent="0.25">
      <c r="A1979" s="44" t="s">
        <v>3449</v>
      </c>
      <c r="B1979" s="44">
        <v>31319242</v>
      </c>
      <c r="C1979" s="36" t="s">
        <v>4596</v>
      </c>
      <c r="D1979" s="20" t="s">
        <v>34</v>
      </c>
      <c r="E1979" s="33" t="s">
        <v>7</v>
      </c>
      <c r="F1979" s="21">
        <v>709.66</v>
      </c>
      <c r="G1979" s="21">
        <v>0</v>
      </c>
      <c r="H1979" s="21">
        <v>1898.76</v>
      </c>
      <c r="I1979" s="21">
        <v>0</v>
      </c>
    </row>
    <row r="1980" spans="1:9" ht="31.5" x14ac:dyDescent="0.25">
      <c r="A1980" s="44" t="s">
        <v>3449</v>
      </c>
      <c r="B1980" s="44">
        <v>31319242</v>
      </c>
      <c r="C1980" s="20" t="s">
        <v>3479</v>
      </c>
      <c r="D1980" s="20" t="s">
        <v>34</v>
      </c>
      <c r="E1980" s="33" t="s">
        <v>7</v>
      </c>
      <c r="F1980" s="21">
        <v>2057.5100000000002</v>
      </c>
      <c r="G1980" s="21">
        <v>0</v>
      </c>
      <c r="H1980" s="21">
        <v>3016.3</v>
      </c>
      <c r="I1980" s="21">
        <v>0</v>
      </c>
    </row>
    <row r="1981" spans="1:9" ht="31.5" x14ac:dyDescent="0.25">
      <c r="A1981" s="44" t="s">
        <v>3449</v>
      </c>
      <c r="B1981" s="44">
        <v>31319242</v>
      </c>
      <c r="C1981" s="36" t="s">
        <v>4596</v>
      </c>
      <c r="D1981" s="20" t="s">
        <v>34</v>
      </c>
      <c r="E1981" s="33" t="s">
        <v>7</v>
      </c>
      <c r="F1981" s="21">
        <v>3844.69</v>
      </c>
      <c r="G1981" s="21">
        <v>0</v>
      </c>
      <c r="H1981" s="21">
        <v>9157.64</v>
      </c>
      <c r="I1981" s="21">
        <v>3302.19</v>
      </c>
    </row>
    <row r="1982" spans="1:9" ht="31.5" x14ac:dyDescent="0.25">
      <c r="A1982" s="44" t="s">
        <v>3449</v>
      </c>
      <c r="B1982" s="44">
        <v>31319242</v>
      </c>
      <c r="C1982" s="36" t="s">
        <v>4596</v>
      </c>
      <c r="D1982" s="20" t="s">
        <v>34</v>
      </c>
      <c r="E1982" s="33" t="s">
        <v>7</v>
      </c>
      <c r="F1982" s="21">
        <v>2110.67</v>
      </c>
      <c r="G1982" s="21">
        <v>0</v>
      </c>
      <c r="H1982" s="21">
        <v>1217.22</v>
      </c>
      <c r="I1982" s="21">
        <v>0</v>
      </c>
    </row>
    <row r="1983" spans="1:9" ht="31.5" x14ac:dyDescent="0.25">
      <c r="A1983" s="44" t="s">
        <v>3449</v>
      </c>
      <c r="B1983" s="44">
        <v>31319242</v>
      </c>
      <c r="C1983" s="36" t="s">
        <v>4596</v>
      </c>
      <c r="D1983" s="20" t="s">
        <v>34</v>
      </c>
      <c r="E1983" s="33" t="s">
        <v>7</v>
      </c>
      <c r="F1983" s="21">
        <v>3190.26</v>
      </c>
      <c r="G1983" s="21">
        <v>1244.4100000000001</v>
      </c>
      <c r="H1983" s="21">
        <v>2403.98</v>
      </c>
      <c r="I1983" s="21">
        <v>0</v>
      </c>
    </row>
    <row r="1984" spans="1:9" ht="31.5" x14ac:dyDescent="0.25">
      <c r="A1984" s="44" t="s">
        <v>3449</v>
      </c>
      <c r="B1984" s="44">
        <v>31319242</v>
      </c>
      <c r="C1984" s="36" t="s">
        <v>4596</v>
      </c>
      <c r="D1984" s="20" t="s">
        <v>34</v>
      </c>
      <c r="E1984" s="33" t="s">
        <v>7</v>
      </c>
      <c r="F1984" s="21">
        <v>1</v>
      </c>
      <c r="G1984" s="21">
        <v>0</v>
      </c>
      <c r="H1984" s="21">
        <v>1</v>
      </c>
      <c r="I1984" s="21">
        <v>1</v>
      </c>
    </row>
    <row r="1985" spans="1:9" ht="78.75" x14ac:dyDescent="0.25">
      <c r="A1985" s="44" t="s">
        <v>3449</v>
      </c>
      <c r="B1985" s="44">
        <v>31319242</v>
      </c>
      <c r="C1985" s="20" t="s">
        <v>3532</v>
      </c>
      <c r="D1985" s="20" t="s">
        <v>3533</v>
      </c>
      <c r="E1985" s="33" t="s">
        <v>7</v>
      </c>
      <c r="F1985" s="21">
        <v>2884.71</v>
      </c>
      <c r="G1985" s="21">
        <v>0</v>
      </c>
      <c r="H1985" s="21">
        <v>3571.51</v>
      </c>
      <c r="I1985" s="21">
        <v>0</v>
      </c>
    </row>
    <row r="1986" spans="1:9" ht="63" x14ac:dyDescent="0.25">
      <c r="A1986" s="44" t="s">
        <v>3449</v>
      </c>
      <c r="B1986" s="44">
        <v>31319242</v>
      </c>
      <c r="C1986" s="20" t="s">
        <v>3534</v>
      </c>
      <c r="D1986" s="20" t="s">
        <v>3535</v>
      </c>
      <c r="E1986" s="33" t="s">
        <v>7</v>
      </c>
      <c r="F1986" s="21">
        <v>46003.44</v>
      </c>
      <c r="G1986" s="21">
        <v>0</v>
      </c>
      <c r="H1986" s="21">
        <v>115222.53</v>
      </c>
      <c r="I1986" s="21">
        <v>42000.22</v>
      </c>
    </row>
    <row r="1987" spans="1:9" ht="63" x14ac:dyDescent="0.25">
      <c r="A1987" s="44" t="s">
        <v>3449</v>
      </c>
      <c r="B1987" s="44">
        <v>31319242</v>
      </c>
      <c r="C1987" s="20" t="s">
        <v>3536</v>
      </c>
      <c r="D1987" s="20" t="s">
        <v>927</v>
      </c>
      <c r="E1987" s="33" t="s">
        <v>7</v>
      </c>
      <c r="F1987" s="21">
        <v>96625.39</v>
      </c>
      <c r="G1987" s="21">
        <v>29000</v>
      </c>
      <c r="H1987" s="21">
        <v>220546.28</v>
      </c>
      <c r="I1987" s="21">
        <v>87447.54</v>
      </c>
    </row>
    <row r="1988" spans="1:9" ht="78.75" x14ac:dyDescent="0.25">
      <c r="A1988" s="44" t="s">
        <v>3449</v>
      </c>
      <c r="B1988" s="44">
        <v>31319242</v>
      </c>
      <c r="C1988" s="20" t="s">
        <v>3537</v>
      </c>
      <c r="D1988" s="20" t="s">
        <v>943</v>
      </c>
      <c r="E1988" s="33" t="s">
        <v>7</v>
      </c>
      <c r="F1988" s="21">
        <v>84663.7</v>
      </c>
      <c r="G1988" s="21">
        <v>0</v>
      </c>
      <c r="H1988" s="21">
        <v>147931.92000000001</v>
      </c>
      <c r="I1988" s="21">
        <v>0</v>
      </c>
    </row>
    <row r="1989" spans="1:9" ht="63" x14ac:dyDescent="0.25">
      <c r="A1989" s="44" t="s">
        <v>3449</v>
      </c>
      <c r="B1989" s="44">
        <v>31319242</v>
      </c>
      <c r="C1989" s="20" t="s">
        <v>3538</v>
      </c>
      <c r="D1989" s="20" t="s">
        <v>3539</v>
      </c>
      <c r="E1989" s="33" t="s">
        <v>7</v>
      </c>
      <c r="F1989" s="21">
        <v>192.3</v>
      </c>
      <c r="G1989" s="21">
        <v>0</v>
      </c>
      <c r="H1989" s="21">
        <v>301.3</v>
      </c>
      <c r="I1989" s="21">
        <v>0</v>
      </c>
    </row>
    <row r="1990" spans="1:9" ht="94.5" x14ac:dyDescent="0.25">
      <c r="A1990" s="44" t="s">
        <v>3449</v>
      </c>
      <c r="B1990" s="44">
        <v>31319242</v>
      </c>
      <c r="C1990" s="20" t="s">
        <v>3540</v>
      </c>
      <c r="D1990" s="20" t="s">
        <v>3541</v>
      </c>
      <c r="E1990" s="33" t="s">
        <v>7</v>
      </c>
      <c r="F1990" s="21">
        <v>0</v>
      </c>
      <c r="G1990" s="21">
        <v>0</v>
      </c>
      <c r="H1990" s="21">
        <v>0.01</v>
      </c>
      <c r="I1990" s="21">
        <v>0</v>
      </c>
    </row>
    <row r="1991" spans="1:9" ht="31.5" x14ac:dyDescent="0.25">
      <c r="A1991" s="44" t="s">
        <v>3449</v>
      </c>
      <c r="B1991" s="44">
        <v>31319242</v>
      </c>
      <c r="C1991" s="36" t="s">
        <v>4596</v>
      </c>
      <c r="D1991" s="20" t="s">
        <v>34</v>
      </c>
      <c r="E1991" s="33" t="s">
        <v>7</v>
      </c>
      <c r="F1991" s="21">
        <v>918.73</v>
      </c>
      <c r="G1991" s="21">
        <v>0</v>
      </c>
      <c r="H1991" s="21">
        <v>2708.58</v>
      </c>
      <c r="I1991" s="21">
        <v>849.61</v>
      </c>
    </row>
    <row r="1992" spans="1:9" ht="31.5" x14ac:dyDescent="0.25">
      <c r="A1992" s="44" t="s">
        <v>3449</v>
      </c>
      <c r="B1992" s="44">
        <v>31319242</v>
      </c>
      <c r="C1992" s="36" t="s">
        <v>4596</v>
      </c>
      <c r="D1992" s="20" t="s">
        <v>34</v>
      </c>
      <c r="E1992" s="33" t="s">
        <v>7</v>
      </c>
      <c r="F1992" s="21">
        <v>586.04</v>
      </c>
      <c r="G1992" s="21">
        <v>0</v>
      </c>
      <c r="H1992" s="21">
        <v>1210.6500000000001</v>
      </c>
      <c r="I1992" s="21">
        <v>363.59</v>
      </c>
    </row>
    <row r="1993" spans="1:9" ht="31.5" x14ac:dyDescent="0.25">
      <c r="A1993" s="44" t="s">
        <v>3449</v>
      </c>
      <c r="B1993" s="44">
        <v>31319242</v>
      </c>
      <c r="C1993" s="36" t="s">
        <v>4596</v>
      </c>
      <c r="D1993" s="20" t="s">
        <v>34</v>
      </c>
      <c r="E1993" s="33" t="s">
        <v>7</v>
      </c>
      <c r="F1993" s="21">
        <v>2208</v>
      </c>
      <c r="G1993" s="21">
        <v>944.34</v>
      </c>
      <c r="H1993" s="21">
        <v>1898.76</v>
      </c>
      <c r="I1993" s="21">
        <v>0</v>
      </c>
    </row>
    <row r="1994" spans="1:9" ht="31.5" x14ac:dyDescent="0.25">
      <c r="A1994" s="44" t="s">
        <v>3449</v>
      </c>
      <c r="B1994" s="44">
        <v>31319242</v>
      </c>
      <c r="C1994" s="20" t="s">
        <v>3479</v>
      </c>
      <c r="D1994" s="20" t="s">
        <v>34</v>
      </c>
      <c r="E1994" s="33" t="s">
        <v>7</v>
      </c>
      <c r="F1994" s="21">
        <v>1466.58</v>
      </c>
      <c r="G1994" s="21">
        <v>0</v>
      </c>
      <c r="H1994" s="21">
        <v>2781.27</v>
      </c>
      <c r="I1994" s="21">
        <v>863.26</v>
      </c>
    </row>
    <row r="1995" spans="1:9" ht="31.5" x14ac:dyDescent="0.25">
      <c r="A1995" s="44" t="s">
        <v>3449</v>
      </c>
      <c r="B1995" s="44">
        <v>31319242</v>
      </c>
      <c r="C1995" s="20" t="s">
        <v>3479</v>
      </c>
      <c r="D1995" s="20" t="s">
        <v>34</v>
      </c>
      <c r="E1995" s="33" t="s">
        <v>7</v>
      </c>
      <c r="F1995" s="21">
        <v>3781.81</v>
      </c>
      <c r="G1995" s="21">
        <v>0</v>
      </c>
      <c r="H1995" s="21">
        <v>1932.15</v>
      </c>
      <c r="I1995" s="21">
        <v>0</v>
      </c>
    </row>
    <row r="1996" spans="1:9" ht="31.5" x14ac:dyDescent="0.25">
      <c r="A1996" s="44" t="s">
        <v>3449</v>
      </c>
      <c r="B1996" s="44">
        <v>31319242</v>
      </c>
      <c r="C1996" s="36" t="s">
        <v>4596</v>
      </c>
      <c r="D1996" s="20" t="s">
        <v>34</v>
      </c>
      <c r="E1996" s="33" t="s">
        <v>7</v>
      </c>
      <c r="F1996" s="21">
        <v>1005.69</v>
      </c>
      <c r="G1996" s="21">
        <v>360.13</v>
      </c>
      <c r="H1996" s="21">
        <v>1110.9100000000001</v>
      </c>
      <c r="I1996" s="21">
        <v>309.33</v>
      </c>
    </row>
    <row r="1997" spans="1:9" ht="31.5" x14ac:dyDescent="0.25">
      <c r="A1997" s="44" t="s">
        <v>3449</v>
      </c>
      <c r="B1997" s="44">
        <v>31319242</v>
      </c>
      <c r="C1997" s="36" t="s">
        <v>4596</v>
      </c>
      <c r="D1997" s="20" t="s">
        <v>34</v>
      </c>
      <c r="E1997" s="33" t="s">
        <v>7</v>
      </c>
      <c r="F1997" s="21">
        <v>757.13</v>
      </c>
      <c r="G1997" s="21">
        <v>0</v>
      </c>
      <c r="H1997" s="21">
        <v>1186.3599999999999</v>
      </c>
      <c r="I1997" s="21">
        <v>0</v>
      </c>
    </row>
    <row r="1998" spans="1:9" ht="31.5" x14ac:dyDescent="0.25">
      <c r="A1998" s="44" t="s">
        <v>3449</v>
      </c>
      <c r="B1998" s="44">
        <v>31319242</v>
      </c>
      <c r="C1998" s="36" t="s">
        <v>4596</v>
      </c>
      <c r="D1998" s="20" t="s">
        <v>34</v>
      </c>
      <c r="E1998" s="33" t="s">
        <v>7</v>
      </c>
      <c r="F1998" s="21">
        <v>0.08</v>
      </c>
      <c r="G1998" s="21">
        <v>0.08</v>
      </c>
      <c r="H1998" s="21">
        <v>0.08</v>
      </c>
      <c r="I1998" s="21">
        <v>0.08</v>
      </c>
    </row>
    <row r="1999" spans="1:9" ht="63" x14ac:dyDescent="0.25">
      <c r="A1999" s="44" t="s">
        <v>3449</v>
      </c>
      <c r="B1999" s="44">
        <v>31319242</v>
      </c>
      <c r="C1999" s="20" t="s">
        <v>3542</v>
      </c>
      <c r="D1999" s="20" t="s">
        <v>3543</v>
      </c>
      <c r="E1999" s="33" t="s">
        <v>7</v>
      </c>
      <c r="F1999" s="21">
        <v>92124.09</v>
      </c>
      <c r="G1999" s="21">
        <v>10000</v>
      </c>
      <c r="H1999" s="21">
        <v>0</v>
      </c>
      <c r="I1999" s="21">
        <v>0</v>
      </c>
    </row>
    <row r="2000" spans="1:9" ht="78.75" x14ac:dyDescent="0.25">
      <c r="A2000" s="44" t="s">
        <v>3449</v>
      </c>
      <c r="B2000" s="44">
        <v>31319242</v>
      </c>
      <c r="C2000" s="20" t="s">
        <v>3544</v>
      </c>
      <c r="D2000" s="20" t="s">
        <v>3545</v>
      </c>
      <c r="E2000" s="33" t="s">
        <v>7</v>
      </c>
      <c r="F2000" s="21">
        <v>123920.96000000001</v>
      </c>
      <c r="G2000" s="21">
        <v>3990</v>
      </c>
      <c r="H2000" s="21">
        <v>0</v>
      </c>
      <c r="I2000" s="21">
        <v>0</v>
      </c>
    </row>
    <row r="2001" spans="1:9" ht="31.5" x14ac:dyDescent="0.25">
      <c r="A2001" s="44" t="s">
        <v>3449</v>
      </c>
      <c r="B2001" s="44">
        <v>31319242</v>
      </c>
      <c r="C2001" s="20" t="s">
        <v>3546</v>
      </c>
      <c r="D2001" s="20" t="s">
        <v>539</v>
      </c>
      <c r="E2001" s="33" t="s">
        <v>7</v>
      </c>
      <c r="F2001" s="21">
        <v>207362.79</v>
      </c>
      <c r="G2001" s="21">
        <v>97956.88</v>
      </c>
      <c r="H2001" s="21">
        <v>0</v>
      </c>
      <c r="I2001" s="21">
        <v>0</v>
      </c>
    </row>
    <row r="2002" spans="1:9" ht="63" x14ac:dyDescent="0.25">
      <c r="A2002" s="44" t="s">
        <v>3449</v>
      </c>
      <c r="B2002" s="44">
        <v>31319242</v>
      </c>
      <c r="C2002" s="20" t="s">
        <v>3547</v>
      </c>
      <c r="D2002" s="20" t="s">
        <v>939</v>
      </c>
      <c r="E2002" s="33" t="s">
        <v>7</v>
      </c>
      <c r="F2002" s="21">
        <v>120476.16</v>
      </c>
      <c r="G2002" s="21">
        <v>152.86000000000001</v>
      </c>
      <c r="H2002" s="21">
        <v>235892.28</v>
      </c>
      <c r="I2002" s="21">
        <v>25103.62</v>
      </c>
    </row>
    <row r="2003" spans="1:9" ht="63" x14ac:dyDescent="0.25">
      <c r="A2003" s="44" t="s">
        <v>3449</v>
      </c>
      <c r="B2003" s="44">
        <v>31319242</v>
      </c>
      <c r="C2003" s="20" t="s">
        <v>3548</v>
      </c>
      <c r="D2003" s="20" t="s">
        <v>3549</v>
      </c>
      <c r="E2003" s="33" t="s">
        <v>7</v>
      </c>
      <c r="F2003" s="21">
        <v>42084.26</v>
      </c>
      <c r="G2003" s="21">
        <v>0</v>
      </c>
      <c r="H2003" s="21">
        <v>0</v>
      </c>
      <c r="I2003" s="21">
        <v>0</v>
      </c>
    </row>
    <row r="2004" spans="1:9" ht="63" x14ac:dyDescent="0.25">
      <c r="A2004" s="44" t="s">
        <v>3449</v>
      </c>
      <c r="B2004" s="44">
        <v>31319242</v>
      </c>
      <c r="C2004" s="20" t="s">
        <v>3550</v>
      </c>
      <c r="D2004" s="20" t="s">
        <v>3551</v>
      </c>
      <c r="E2004" s="33" t="s">
        <v>7</v>
      </c>
      <c r="F2004" s="21">
        <v>270.13</v>
      </c>
      <c r="G2004" s="21">
        <v>0</v>
      </c>
      <c r="H2004" s="21">
        <v>86.07</v>
      </c>
      <c r="I2004" s="21">
        <v>0</v>
      </c>
    </row>
    <row r="2005" spans="1:9" ht="63" x14ac:dyDescent="0.25">
      <c r="A2005" s="44" t="s">
        <v>3449</v>
      </c>
      <c r="B2005" s="44">
        <v>31319242</v>
      </c>
      <c r="C2005" s="20" t="s">
        <v>3552</v>
      </c>
      <c r="D2005" s="20" t="s">
        <v>893</v>
      </c>
      <c r="E2005" s="33" t="s">
        <v>7</v>
      </c>
      <c r="F2005" s="21">
        <v>86595.97</v>
      </c>
      <c r="G2005" s="21">
        <v>27000</v>
      </c>
      <c r="H2005" s="21">
        <v>161767.95000000001</v>
      </c>
      <c r="I2005" s="21">
        <v>63619.12</v>
      </c>
    </row>
    <row r="2006" spans="1:9" ht="63" x14ac:dyDescent="0.25">
      <c r="A2006" s="44" t="s">
        <v>3449</v>
      </c>
      <c r="B2006" s="44">
        <v>31319242</v>
      </c>
      <c r="C2006" s="20" t="s">
        <v>3553</v>
      </c>
      <c r="D2006" s="20" t="s">
        <v>1027</v>
      </c>
      <c r="E2006" s="33" t="s">
        <v>7</v>
      </c>
      <c r="F2006" s="21">
        <v>117219.53</v>
      </c>
      <c r="G2006" s="21">
        <v>76346.64</v>
      </c>
      <c r="H2006" s="21">
        <v>150633.95000000001</v>
      </c>
      <c r="I2006" s="21">
        <v>87570.97</v>
      </c>
    </row>
    <row r="2007" spans="1:9" ht="47.25" x14ac:dyDescent="0.25">
      <c r="A2007" s="44" t="s">
        <v>3449</v>
      </c>
      <c r="B2007" s="44">
        <v>31319242</v>
      </c>
      <c r="C2007" s="20" t="s">
        <v>3554</v>
      </c>
      <c r="D2007" s="20" t="s">
        <v>529</v>
      </c>
      <c r="E2007" s="33" t="s">
        <v>7</v>
      </c>
      <c r="F2007" s="21">
        <v>71335</v>
      </c>
      <c r="G2007" s="21">
        <v>10000</v>
      </c>
      <c r="H2007" s="21">
        <v>126990.76</v>
      </c>
      <c r="I2007" s="21">
        <v>20000</v>
      </c>
    </row>
    <row r="2008" spans="1:9" ht="63" x14ac:dyDescent="0.25">
      <c r="A2008" s="44" t="s">
        <v>3449</v>
      </c>
      <c r="B2008" s="44">
        <v>31319242</v>
      </c>
      <c r="C2008" s="20" t="s">
        <v>3555</v>
      </c>
      <c r="D2008" s="20" t="s">
        <v>937</v>
      </c>
      <c r="E2008" s="33" t="s">
        <v>7</v>
      </c>
      <c r="F2008" s="21">
        <v>73732.490000000005</v>
      </c>
      <c r="G2008" s="21">
        <v>0</v>
      </c>
      <c r="H2008" s="21">
        <v>113785.63</v>
      </c>
      <c r="I2008" s="21">
        <v>0</v>
      </c>
    </row>
    <row r="2009" spans="1:9" ht="47.25" x14ac:dyDescent="0.25">
      <c r="A2009" s="44" t="s">
        <v>3449</v>
      </c>
      <c r="B2009" s="44">
        <v>31319242</v>
      </c>
      <c r="C2009" s="20" t="s">
        <v>3556</v>
      </c>
      <c r="D2009" s="20" t="s">
        <v>3557</v>
      </c>
      <c r="E2009" s="33" t="s">
        <v>7</v>
      </c>
      <c r="F2009" s="21">
        <v>1362.75</v>
      </c>
      <c r="G2009" s="21">
        <v>598.15</v>
      </c>
      <c r="H2009" s="21">
        <v>1794.84</v>
      </c>
      <c r="I2009" s="21">
        <v>493</v>
      </c>
    </row>
    <row r="2010" spans="1:9" ht="31.5" x14ac:dyDescent="0.25">
      <c r="A2010" s="44" t="s">
        <v>3449</v>
      </c>
      <c r="B2010" s="44">
        <v>31319242</v>
      </c>
      <c r="C2010" s="36" t="s">
        <v>4596</v>
      </c>
      <c r="D2010" s="20" t="s">
        <v>34</v>
      </c>
      <c r="E2010" s="33" t="s">
        <v>7</v>
      </c>
      <c r="F2010" s="21">
        <v>1080.52</v>
      </c>
      <c r="G2010" s="21">
        <v>0</v>
      </c>
      <c r="H2010" s="21">
        <v>0</v>
      </c>
      <c r="I2010" s="21">
        <v>0</v>
      </c>
    </row>
    <row r="2011" spans="1:9" ht="31.5" x14ac:dyDescent="0.25">
      <c r="A2011" s="44" t="s">
        <v>3449</v>
      </c>
      <c r="B2011" s="44">
        <v>31319242</v>
      </c>
      <c r="C2011" s="36" t="s">
        <v>4596</v>
      </c>
      <c r="D2011" s="20" t="s">
        <v>34</v>
      </c>
      <c r="E2011" s="33" t="s">
        <v>7</v>
      </c>
      <c r="F2011" s="21">
        <v>1565.99</v>
      </c>
      <c r="G2011" s="21">
        <v>612.34</v>
      </c>
      <c r="H2011" s="21">
        <v>2252.7800000000002</v>
      </c>
      <c r="I2011" s="21">
        <v>793.96</v>
      </c>
    </row>
    <row r="2012" spans="1:9" ht="31.5" x14ac:dyDescent="0.25">
      <c r="A2012" s="44" t="s">
        <v>3449</v>
      </c>
      <c r="B2012" s="44">
        <v>31319242</v>
      </c>
      <c r="C2012" s="20" t="s">
        <v>3558</v>
      </c>
      <c r="D2012" s="20" t="s">
        <v>3559</v>
      </c>
      <c r="E2012" s="33" t="s">
        <v>7</v>
      </c>
      <c r="F2012" s="21">
        <v>34666.65</v>
      </c>
      <c r="G2012" s="21">
        <v>34666.65</v>
      </c>
      <c r="H2012" s="21">
        <v>30346.15</v>
      </c>
      <c r="I2012" s="21">
        <v>30346.15</v>
      </c>
    </row>
    <row r="2013" spans="1:9" ht="31.5" x14ac:dyDescent="0.25">
      <c r="A2013" s="44" t="s">
        <v>3449</v>
      </c>
      <c r="B2013" s="44">
        <v>31319242</v>
      </c>
      <c r="C2013" s="36" t="s">
        <v>4596</v>
      </c>
      <c r="D2013" s="20" t="s">
        <v>34</v>
      </c>
      <c r="E2013" s="33" t="s">
        <v>7</v>
      </c>
      <c r="F2013" s="21">
        <v>974.07</v>
      </c>
      <c r="G2013" s="21">
        <v>0</v>
      </c>
      <c r="H2013" s="21">
        <v>1398.49</v>
      </c>
      <c r="I2013" s="21">
        <v>0</v>
      </c>
    </row>
    <row r="2014" spans="1:9" ht="31.5" x14ac:dyDescent="0.25">
      <c r="A2014" s="44" t="s">
        <v>3449</v>
      </c>
      <c r="B2014" s="44">
        <v>31319242</v>
      </c>
      <c r="C2014" s="36" t="s">
        <v>4596</v>
      </c>
      <c r="D2014" s="20" t="s">
        <v>34</v>
      </c>
      <c r="E2014" s="33" t="s">
        <v>7</v>
      </c>
      <c r="F2014" s="21">
        <v>1127.05</v>
      </c>
      <c r="G2014" s="21">
        <v>815.71</v>
      </c>
      <c r="H2014" s="21">
        <v>706</v>
      </c>
      <c r="I2014" s="21">
        <v>308.06</v>
      </c>
    </row>
    <row r="2015" spans="1:9" ht="31.5" x14ac:dyDescent="0.25">
      <c r="A2015" s="44" t="s">
        <v>3449</v>
      </c>
      <c r="B2015" s="44">
        <v>31319242</v>
      </c>
      <c r="C2015" s="36" t="s">
        <v>4596</v>
      </c>
      <c r="D2015" s="20" t="s">
        <v>34</v>
      </c>
      <c r="E2015" s="33" t="s">
        <v>7</v>
      </c>
      <c r="F2015" s="21">
        <v>411.3</v>
      </c>
      <c r="G2015" s="21">
        <v>0</v>
      </c>
      <c r="H2015" s="21">
        <v>713.83</v>
      </c>
      <c r="I2015" s="21">
        <v>88.49</v>
      </c>
    </row>
    <row r="2016" spans="1:9" ht="31.5" x14ac:dyDescent="0.25">
      <c r="A2016" s="44" t="s">
        <v>3449</v>
      </c>
      <c r="B2016" s="44">
        <v>31319242</v>
      </c>
      <c r="C2016" s="36" t="s">
        <v>4596</v>
      </c>
      <c r="D2016" s="20" t="s">
        <v>34</v>
      </c>
      <c r="E2016" s="33" t="s">
        <v>7</v>
      </c>
      <c r="F2016" s="21">
        <v>2254.88</v>
      </c>
      <c r="G2016" s="21">
        <v>791.98</v>
      </c>
      <c r="H2016" s="21">
        <v>2186.54</v>
      </c>
      <c r="I2016" s="21">
        <v>0</v>
      </c>
    </row>
    <row r="2017" spans="1:9" ht="31.5" x14ac:dyDescent="0.25">
      <c r="A2017" s="44" t="s">
        <v>3449</v>
      </c>
      <c r="B2017" s="44">
        <v>31319242</v>
      </c>
      <c r="C2017" s="36" t="s">
        <v>4596</v>
      </c>
      <c r="D2017" s="20" t="s">
        <v>34</v>
      </c>
      <c r="E2017" s="33" t="s">
        <v>7</v>
      </c>
      <c r="F2017" s="21">
        <v>1286.54</v>
      </c>
      <c r="G2017" s="21">
        <v>0</v>
      </c>
      <c r="H2017" s="21">
        <v>1961.29</v>
      </c>
      <c r="I2017" s="21">
        <v>0</v>
      </c>
    </row>
    <row r="2018" spans="1:9" ht="31.5" x14ac:dyDescent="0.25">
      <c r="A2018" s="44" t="s">
        <v>3449</v>
      </c>
      <c r="B2018" s="44">
        <v>31319242</v>
      </c>
      <c r="C2018" s="36" t="s">
        <v>4596</v>
      </c>
      <c r="D2018" s="20" t="s">
        <v>34</v>
      </c>
      <c r="E2018" s="33" t="s">
        <v>7</v>
      </c>
      <c r="F2018" s="21">
        <v>302.77</v>
      </c>
      <c r="G2018" s="21">
        <v>0</v>
      </c>
      <c r="H2018" s="21">
        <v>573.80999999999995</v>
      </c>
      <c r="I2018" s="21">
        <v>0</v>
      </c>
    </row>
    <row r="2019" spans="1:9" ht="31.5" x14ac:dyDescent="0.25">
      <c r="A2019" s="44" t="s">
        <v>3449</v>
      </c>
      <c r="B2019" s="44">
        <v>31319242</v>
      </c>
      <c r="C2019" s="36" t="s">
        <v>4596</v>
      </c>
      <c r="D2019" s="20" t="s">
        <v>34</v>
      </c>
      <c r="E2019" s="33" t="s">
        <v>7</v>
      </c>
      <c r="F2019" s="21">
        <v>952.76</v>
      </c>
      <c r="G2019" s="21">
        <v>261.42</v>
      </c>
      <c r="H2019" s="21">
        <v>1318.58</v>
      </c>
      <c r="I2019" s="21">
        <v>426.06</v>
      </c>
    </row>
    <row r="2020" spans="1:9" ht="31.5" x14ac:dyDescent="0.25">
      <c r="A2020" s="44" t="s">
        <v>3449</v>
      </c>
      <c r="B2020" s="44">
        <v>31319242</v>
      </c>
      <c r="C2020" s="36" t="s">
        <v>4596</v>
      </c>
      <c r="D2020" s="20" t="s">
        <v>34</v>
      </c>
      <c r="E2020" s="33" t="s">
        <v>7</v>
      </c>
      <c r="F2020" s="21">
        <v>2999.86</v>
      </c>
      <c r="G2020" s="21">
        <v>2999.86</v>
      </c>
      <c r="H2020" s="21">
        <v>2999.86</v>
      </c>
      <c r="I2020" s="21">
        <v>2999.86</v>
      </c>
    </row>
    <row r="2021" spans="1:9" ht="31.5" x14ac:dyDescent="0.25">
      <c r="A2021" s="44" t="s">
        <v>3449</v>
      </c>
      <c r="B2021" s="44">
        <v>31319242</v>
      </c>
      <c r="C2021" s="36" t="s">
        <v>4596</v>
      </c>
      <c r="D2021" s="20" t="s">
        <v>34</v>
      </c>
      <c r="E2021" s="33" t="s">
        <v>7</v>
      </c>
      <c r="F2021" s="21">
        <v>0</v>
      </c>
      <c r="G2021" s="21">
        <v>0</v>
      </c>
      <c r="H2021" s="21">
        <v>186.18</v>
      </c>
      <c r="I2021" s="21">
        <v>56.39</v>
      </c>
    </row>
    <row r="2022" spans="1:9" ht="47.25" x14ac:dyDescent="0.25">
      <c r="A2022" s="44" t="s">
        <v>3449</v>
      </c>
      <c r="B2022" s="44">
        <v>31319242</v>
      </c>
      <c r="C2022" s="20" t="s">
        <v>3560</v>
      </c>
      <c r="D2022" s="20" t="s">
        <v>2171</v>
      </c>
      <c r="E2022" s="33" t="s">
        <v>7</v>
      </c>
      <c r="F2022" s="21">
        <v>0</v>
      </c>
      <c r="G2022" s="21">
        <v>0</v>
      </c>
      <c r="H2022" s="21">
        <v>20278.79</v>
      </c>
      <c r="I2022" s="21">
        <v>0</v>
      </c>
    </row>
    <row r="2023" spans="1:9" ht="31.5" x14ac:dyDescent="0.25">
      <c r="A2023" s="44" t="s">
        <v>3449</v>
      </c>
      <c r="B2023" s="44">
        <v>31319242</v>
      </c>
      <c r="C2023" s="36" t="s">
        <v>4596</v>
      </c>
      <c r="D2023" s="20" t="s">
        <v>34</v>
      </c>
      <c r="E2023" s="33" t="s">
        <v>7</v>
      </c>
      <c r="F2023" s="21">
        <v>941.54</v>
      </c>
      <c r="G2023" s="21">
        <v>0</v>
      </c>
      <c r="H2023" s="21">
        <v>1624.6</v>
      </c>
      <c r="I2023" s="21">
        <v>0</v>
      </c>
    </row>
    <row r="2024" spans="1:9" ht="31.5" x14ac:dyDescent="0.25">
      <c r="A2024" s="44" t="s">
        <v>3449</v>
      </c>
      <c r="B2024" s="44">
        <v>31319242</v>
      </c>
      <c r="C2024" s="20" t="s">
        <v>3479</v>
      </c>
      <c r="D2024" s="20" t="s">
        <v>34</v>
      </c>
      <c r="E2024" s="33" t="s">
        <v>7</v>
      </c>
      <c r="F2024" s="21">
        <v>741.71</v>
      </c>
      <c r="G2024" s="21">
        <v>0</v>
      </c>
      <c r="H2024" s="21">
        <v>1042.6199999999999</v>
      </c>
      <c r="I2024" s="21">
        <v>0.01</v>
      </c>
    </row>
    <row r="2025" spans="1:9" ht="31.5" x14ac:dyDescent="0.25">
      <c r="A2025" s="44" t="s">
        <v>3449</v>
      </c>
      <c r="B2025" s="44">
        <v>31319242</v>
      </c>
      <c r="C2025" s="36" t="s">
        <v>4596</v>
      </c>
      <c r="D2025" s="20" t="s">
        <v>34</v>
      </c>
      <c r="E2025" s="33" t="s">
        <v>7</v>
      </c>
      <c r="F2025" s="21">
        <v>1444.59</v>
      </c>
      <c r="G2025" s="21">
        <v>451.06</v>
      </c>
      <c r="H2025" s="21">
        <v>1642.61</v>
      </c>
      <c r="I2025" s="21">
        <v>0</v>
      </c>
    </row>
    <row r="2026" spans="1:9" ht="31.5" x14ac:dyDescent="0.25">
      <c r="A2026" s="44" t="s">
        <v>3449</v>
      </c>
      <c r="B2026" s="44">
        <v>31319242</v>
      </c>
      <c r="C2026" s="20" t="s">
        <v>3561</v>
      </c>
      <c r="D2026" s="20" t="s">
        <v>382</v>
      </c>
      <c r="E2026" s="33" t="s">
        <v>7</v>
      </c>
      <c r="F2026" s="21">
        <v>332.6</v>
      </c>
      <c r="G2026" s="21">
        <v>141.49</v>
      </c>
      <c r="H2026" s="21">
        <v>366.95</v>
      </c>
      <c r="I2026" s="21">
        <v>87.84</v>
      </c>
    </row>
    <row r="2027" spans="1:9" ht="31.5" x14ac:dyDescent="0.25">
      <c r="A2027" s="44" t="s">
        <v>3449</v>
      </c>
      <c r="B2027" s="44">
        <v>31319242</v>
      </c>
      <c r="C2027" s="36" t="s">
        <v>4596</v>
      </c>
      <c r="D2027" s="20" t="s">
        <v>34</v>
      </c>
      <c r="E2027" s="33" t="s">
        <v>7</v>
      </c>
      <c r="F2027" s="21">
        <v>1259.08</v>
      </c>
      <c r="G2027" s="21">
        <v>0</v>
      </c>
      <c r="H2027" s="21">
        <v>2888.01</v>
      </c>
      <c r="I2027" s="21">
        <v>915.35</v>
      </c>
    </row>
    <row r="2028" spans="1:9" ht="31.5" x14ac:dyDescent="0.25">
      <c r="A2028" s="44" t="s">
        <v>3449</v>
      </c>
      <c r="B2028" s="44">
        <v>31319242</v>
      </c>
      <c r="C2028" s="36" t="s">
        <v>4596</v>
      </c>
      <c r="D2028" s="20" t="s">
        <v>34</v>
      </c>
      <c r="E2028" s="33" t="s">
        <v>7</v>
      </c>
      <c r="F2028" s="21">
        <v>2339.64</v>
      </c>
      <c r="G2028" s="21">
        <v>895.94</v>
      </c>
      <c r="H2028" s="21">
        <v>3174.39</v>
      </c>
      <c r="I2028" s="21">
        <v>893.83</v>
      </c>
    </row>
    <row r="2029" spans="1:9" ht="31.5" x14ac:dyDescent="0.25">
      <c r="A2029" s="44" t="s">
        <v>3449</v>
      </c>
      <c r="B2029" s="44">
        <v>31319242</v>
      </c>
      <c r="C2029" s="36" t="s">
        <v>4596</v>
      </c>
      <c r="D2029" s="20" t="s">
        <v>34</v>
      </c>
      <c r="E2029" s="33" t="s">
        <v>7</v>
      </c>
      <c r="F2029" s="21">
        <v>0</v>
      </c>
      <c r="G2029" s="21">
        <v>0</v>
      </c>
      <c r="H2029" s="21">
        <v>2468.0100000000002</v>
      </c>
      <c r="I2029" s="21">
        <v>847.82</v>
      </c>
    </row>
    <row r="2030" spans="1:9" ht="31.5" x14ac:dyDescent="0.25">
      <c r="A2030" s="44" t="s">
        <v>3449</v>
      </c>
      <c r="B2030" s="44">
        <v>31319242</v>
      </c>
      <c r="C2030" s="36" t="s">
        <v>4596</v>
      </c>
      <c r="D2030" s="20" t="s">
        <v>34</v>
      </c>
      <c r="E2030" s="33" t="s">
        <v>7</v>
      </c>
      <c r="F2030" s="21">
        <v>347.96</v>
      </c>
      <c r="G2030" s="21">
        <v>0</v>
      </c>
      <c r="H2030" s="21">
        <v>551.44000000000005</v>
      </c>
      <c r="I2030" s="21">
        <v>0</v>
      </c>
    </row>
    <row r="2031" spans="1:9" ht="63" x14ac:dyDescent="0.25">
      <c r="A2031" s="44" t="s">
        <v>3449</v>
      </c>
      <c r="B2031" s="44">
        <v>31319242</v>
      </c>
      <c r="C2031" s="20" t="s">
        <v>3562</v>
      </c>
      <c r="D2031" s="20" t="s">
        <v>781</v>
      </c>
      <c r="E2031" s="33" t="s">
        <v>7</v>
      </c>
      <c r="F2031" s="21">
        <v>299594.58</v>
      </c>
      <c r="G2031" s="21">
        <v>199440.71</v>
      </c>
      <c r="H2031" s="21">
        <v>80674.33</v>
      </c>
      <c r="I2031" s="21">
        <v>79440.710000000006</v>
      </c>
    </row>
    <row r="2032" spans="1:9" ht="31.5" x14ac:dyDescent="0.25">
      <c r="A2032" s="44" t="s">
        <v>3449</v>
      </c>
      <c r="B2032" s="44">
        <v>31319242</v>
      </c>
      <c r="C2032" s="20" t="s">
        <v>3563</v>
      </c>
      <c r="D2032" s="20" t="s">
        <v>3564</v>
      </c>
      <c r="E2032" s="33" t="s">
        <v>7</v>
      </c>
      <c r="F2032" s="21">
        <v>1529.21</v>
      </c>
      <c r="G2032" s="21">
        <v>0</v>
      </c>
      <c r="H2032" s="21">
        <v>1307.53</v>
      </c>
      <c r="I2032" s="21">
        <v>0</v>
      </c>
    </row>
    <row r="2033" spans="1:9" ht="63" x14ac:dyDescent="0.25">
      <c r="A2033" s="44" t="s">
        <v>3449</v>
      </c>
      <c r="B2033" s="44">
        <v>31319242</v>
      </c>
      <c r="C2033" s="20" t="s">
        <v>3565</v>
      </c>
      <c r="D2033" s="20" t="s">
        <v>3566</v>
      </c>
      <c r="E2033" s="33" t="s">
        <v>7</v>
      </c>
      <c r="F2033" s="21">
        <v>4207.45</v>
      </c>
      <c r="G2033" s="21">
        <v>4207.45</v>
      </c>
      <c r="H2033" s="21">
        <v>4207.45</v>
      </c>
      <c r="I2033" s="21">
        <v>4207.45</v>
      </c>
    </row>
    <row r="2034" spans="1:9" ht="31.5" x14ac:dyDescent="0.25">
      <c r="A2034" s="44" t="s">
        <v>3449</v>
      </c>
      <c r="B2034" s="44">
        <v>31319242</v>
      </c>
      <c r="C2034" s="20" t="s">
        <v>3479</v>
      </c>
      <c r="D2034" s="20" t="s">
        <v>34</v>
      </c>
      <c r="E2034" s="33" t="s">
        <v>7</v>
      </c>
      <c r="F2034" s="21">
        <v>1481.92</v>
      </c>
      <c r="G2034" s="21">
        <v>634.9</v>
      </c>
      <c r="H2034" s="21">
        <v>2114.38</v>
      </c>
      <c r="I2034" s="21">
        <v>755.69</v>
      </c>
    </row>
    <row r="2035" spans="1:9" ht="31.5" x14ac:dyDescent="0.25">
      <c r="A2035" s="44" t="s">
        <v>3449</v>
      </c>
      <c r="B2035" s="44">
        <v>31319242</v>
      </c>
      <c r="C2035" s="36" t="s">
        <v>4596</v>
      </c>
      <c r="D2035" s="20" t="s">
        <v>34</v>
      </c>
      <c r="E2035" s="33" t="s">
        <v>7</v>
      </c>
      <c r="F2035" s="21">
        <v>2303.48</v>
      </c>
      <c r="G2035" s="21">
        <v>897.9</v>
      </c>
      <c r="H2035" s="21">
        <v>2417.0500000000002</v>
      </c>
      <c r="I2035" s="21">
        <v>0</v>
      </c>
    </row>
    <row r="2036" spans="1:9" ht="63" x14ac:dyDescent="0.25">
      <c r="A2036" s="44" t="s">
        <v>3449</v>
      </c>
      <c r="B2036" s="44">
        <v>31319242</v>
      </c>
      <c r="C2036" s="20" t="s">
        <v>3567</v>
      </c>
      <c r="D2036" s="20" t="s">
        <v>1274</v>
      </c>
      <c r="E2036" s="33" t="s">
        <v>7</v>
      </c>
      <c r="F2036" s="21">
        <v>1103.4100000000001</v>
      </c>
      <c r="G2036" s="21">
        <v>0</v>
      </c>
      <c r="H2036" s="21">
        <v>1421.23</v>
      </c>
      <c r="I2036" s="21">
        <v>0</v>
      </c>
    </row>
    <row r="2037" spans="1:9" ht="31.5" x14ac:dyDescent="0.25">
      <c r="A2037" s="44" t="s">
        <v>3449</v>
      </c>
      <c r="B2037" s="44">
        <v>31319242</v>
      </c>
      <c r="C2037" s="36" t="s">
        <v>4596</v>
      </c>
      <c r="D2037" s="20" t="s">
        <v>34</v>
      </c>
      <c r="E2037" s="33" t="s">
        <v>7</v>
      </c>
      <c r="F2037" s="21">
        <v>1018.78</v>
      </c>
      <c r="G2037" s="21">
        <v>345.75</v>
      </c>
      <c r="H2037" s="21">
        <v>1889.93</v>
      </c>
      <c r="I2037" s="21">
        <v>929.19</v>
      </c>
    </row>
    <row r="2038" spans="1:9" ht="31.5" x14ac:dyDescent="0.25">
      <c r="A2038" s="44" t="s">
        <v>3449</v>
      </c>
      <c r="B2038" s="44">
        <v>31319242</v>
      </c>
      <c r="C2038" s="36" t="s">
        <v>4596</v>
      </c>
      <c r="D2038" s="20" t="s">
        <v>34</v>
      </c>
      <c r="E2038" s="33" t="s">
        <v>7</v>
      </c>
      <c r="F2038" s="21">
        <v>852.62</v>
      </c>
      <c r="G2038" s="21">
        <v>0</v>
      </c>
      <c r="H2038" s="21">
        <v>1679.57</v>
      </c>
      <c r="I2038" s="21">
        <v>397.72</v>
      </c>
    </row>
    <row r="2039" spans="1:9" ht="31.5" x14ac:dyDescent="0.25">
      <c r="A2039" s="44" t="s">
        <v>3449</v>
      </c>
      <c r="B2039" s="44">
        <v>31319242</v>
      </c>
      <c r="C2039" s="36" t="s">
        <v>4596</v>
      </c>
      <c r="D2039" s="20" t="s">
        <v>34</v>
      </c>
      <c r="E2039" s="33" t="s">
        <v>7</v>
      </c>
      <c r="F2039" s="21">
        <v>37376.83</v>
      </c>
      <c r="G2039" s="21">
        <v>37376.83</v>
      </c>
      <c r="H2039" s="21">
        <v>0</v>
      </c>
      <c r="I2039" s="21">
        <v>0</v>
      </c>
    </row>
    <row r="2040" spans="1:9" ht="31.5" x14ac:dyDescent="0.25">
      <c r="A2040" s="44" t="s">
        <v>3449</v>
      </c>
      <c r="B2040" s="44">
        <v>31319242</v>
      </c>
      <c r="C2040" s="36" t="s">
        <v>4596</v>
      </c>
      <c r="D2040" s="20" t="s">
        <v>34</v>
      </c>
      <c r="E2040" s="33" t="s">
        <v>7</v>
      </c>
      <c r="F2040" s="21">
        <v>44.01</v>
      </c>
      <c r="G2040" s="21">
        <v>0</v>
      </c>
      <c r="H2040" s="21">
        <v>114.45</v>
      </c>
      <c r="I2040" s="21">
        <v>0.75</v>
      </c>
    </row>
    <row r="2041" spans="1:9" ht="31.5" x14ac:dyDescent="0.25">
      <c r="A2041" s="44" t="s">
        <v>3449</v>
      </c>
      <c r="B2041" s="44">
        <v>31319242</v>
      </c>
      <c r="C2041" s="36" t="s">
        <v>4596</v>
      </c>
      <c r="D2041" s="20" t="s">
        <v>34</v>
      </c>
      <c r="E2041" s="33" t="s">
        <v>7</v>
      </c>
      <c r="F2041" s="21">
        <v>452.11</v>
      </c>
      <c r="G2041" s="21">
        <v>0</v>
      </c>
      <c r="H2041" s="21">
        <v>0</v>
      </c>
      <c r="I2041" s="21">
        <v>0</v>
      </c>
    </row>
    <row r="2042" spans="1:9" ht="31.5" x14ac:dyDescent="0.25">
      <c r="A2042" s="44" t="s">
        <v>3449</v>
      </c>
      <c r="B2042" s="44">
        <v>31319242</v>
      </c>
      <c r="C2042" s="36" t="s">
        <v>4596</v>
      </c>
      <c r="D2042" s="20" t="s">
        <v>34</v>
      </c>
      <c r="E2042" s="33" t="s">
        <v>7</v>
      </c>
      <c r="F2042" s="21">
        <v>1892.88</v>
      </c>
      <c r="G2042" s="21">
        <v>0</v>
      </c>
      <c r="H2042" s="21">
        <v>3816.92</v>
      </c>
      <c r="I2042" s="21">
        <v>0</v>
      </c>
    </row>
    <row r="2043" spans="1:9" ht="31.5" x14ac:dyDescent="0.25">
      <c r="A2043" s="44" t="s">
        <v>3449</v>
      </c>
      <c r="B2043" s="44">
        <v>31319242</v>
      </c>
      <c r="C2043" s="36" t="s">
        <v>4596</v>
      </c>
      <c r="D2043" s="20" t="s">
        <v>34</v>
      </c>
      <c r="E2043" s="33" t="s">
        <v>7</v>
      </c>
      <c r="F2043" s="21">
        <v>1197.69</v>
      </c>
      <c r="G2043" s="21">
        <v>474.29</v>
      </c>
      <c r="H2043" s="21">
        <v>1353.24</v>
      </c>
      <c r="I2043" s="21">
        <v>443.65</v>
      </c>
    </row>
    <row r="2044" spans="1:9" ht="31.5" x14ac:dyDescent="0.25">
      <c r="A2044" s="44" t="s">
        <v>3449</v>
      </c>
      <c r="B2044" s="44">
        <v>31319242</v>
      </c>
      <c r="C2044" s="36" t="s">
        <v>4596</v>
      </c>
      <c r="D2044" s="20" t="s">
        <v>34</v>
      </c>
      <c r="E2044" s="33" t="s">
        <v>7</v>
      </c>
      <c r="F2044" s="21">
        <v>1507.04</v>
      </c>
      <c r="G2044" s="21">
        <v>458.58</v>
      </c>
      <c r="H2044" s="21">
        <v>1897.71</v>
      </c>
      <c r="I2044" s="21">
        <v>664.09</v>
      </c>
    </row>
    <row r="2045" spans="1:9" ht="63" x14ac:dyDescent="0.25">
      <c r="A2045" s="44" t="s">
        <v>3449</v>
      </c>
      <c r="B2045" s="44">
        <v>31319242</v>
      </c>
      <c r="C2045" s="20" t="s">
        <v>3568</v>
      </c>
      <c r="D2045" s="20" t="s">
        <v>3569</v>
      </c>
      <c r="E2045" s="33" t="s">
        <v>7</v>
      </c>
      <c r="F2045" s="21">
        <v>654.72</v>
      </c>
      <c r="G2045" s="21">
        <v>0</v>
      </c>
      <c r="H2045" s="21">
        <v>898.21</v>
      </c>
      <c r="I2045" s="21">
        <v>0</v>
      </c>
    </row>
    <row r="2046" spans="1:9" ht="31.5" x14ac:dyDescent="0.25">
      <c r="A2046" s="44" t="s">
        <v>3449</v>
      </c>
      <c r="B2046" s="44">
        <v>31319242</v>
      </c>
      <c r="C2046" s="36" t="s">
        <v>4596</v>
      </c>
      <c r="D2046" s="20" t="s">
        <v>34</v>
      </c>
      <c r="E2046" s="33" t="s">
        <v>7</v>
      </c>
      <c r="F2046" s="21">
        <v>1584.14</v>
      </c>
      <c r="G2046" s="21">
        <v>0</v>
      </c>
      <c r="H2046" s="21">
        <v>3125.14</v>
      </c>
      <c r="I2046" s="21">
        <v>0</v>
      </c>
    </row>
    <row r="2047" spans="1:9" ht="31.5" x14ac:dyDescent="0.25">
      <c r="A2047" s="44" t="s">
        <v>3449</v>
      </c>
      <c r="B2047" s="44">
        <v>31319242</v>
      </c>
      <c r="C2047" s="20" t="s">
        <v>3479</v>
      </c>
      <c r="D2047" s="20" t="s">
        <v>34</v>
      </c>
      <c r="E2047" s="33" t="s">
        <v>7</v>
      </c>
      <c r="F2047" s="21">
        <v>987.98</v>
      </c>
      <c r="G2047" s="21">
        <v>392.78</v>
      </c>
      <c r="H2047" s="21">
        <v>1478.16</v>
      </c>
      <c r="I2047" s="21">
        <v>540.16</v>
      </c>
    </row>
    <row r="2048" spans="1:9" ht="47.25" x14ac:dyDescent="0.25">
      <c r="A2048" s="44" t="s">
        <v>3449</v>
      </c>
      <c r="B2048" s="44">
        <v>31319242</v>
      </c>
      <c r="C2048" s="20" t="s">
        <v>3570</v>
      </c>
      <c r="D2048" s="20" t="s">
        <v>3571</v>
      </c>
      <c r="E2048" s="33" t="s">
        <v>7</v>
      </c>
      <c r="F2048" s="21">
        <v>166486.39999999999</v>
      </c>
      <c r="G2048" s="21">
        <v>166486.39999999999</v>
      </c>
      <c r="H2048" s="21">
        <v>166486.39999999999</v>
      </c>
      <c r="I2048" s="21">
        <v>166486.39999999999</v>
      </c>
    </row>
    <row r="2049" spans="1:9" ht="31.5" x14ac:dyDescent="0.25">
      <c r="A2049" s="44" t="s">
        <v>3449</v>
      </c>
      <c r="B2049" s="44">
        <v>31319242</v>
      </c>
      <c r="C2049" s="36" t="s">
        <v>4596</v>
      </c>
      <c r="D2049" s="20" t="s">
        <v>34</v>
      </c>
      <c r="E2049" s="33" t="s">
        <v>7</v>
      </c>
      <c r="F2049" s="21">
        <v>49506.84</v>
      </c>
      <c r="G2049" s="21">
        <v>49506.84</v>
      </c>
      <c r="H2049" s="21">
        <v>49506.84</v>
      </c>
      <c r="I2049" s="21">
        <v>49506.84</v>
      </c>
    </row>
    <row r="2050" spans="1:9" ht="31.5" x14ac:dyDescent="0.25">
      <c r="A2050" s="44" t="s">
        <v>3449</v>
      </c>
      <c r="B2050" s="44">
        <v>31319242</v>
      </c>
      <c r="C2050" s="36" t="s">
        <v>4596</v>
      </c>
      <c r="D2050" s="20" t="s">
        <v>34</v>
      </c>
      <c r="E2050" s="33" t="s">
        <v>7</v>
      </c>
      <c r="F2050" s="21">
        <v>2897.98</v>
      </c>
      <c r="G2050" s="21">
        <v>0</v>
      </c>
      <c r="H2050" s="21">
        <v>4400.1099999999997</v>
      </c>
      <c r="I2050" s="21">
        <v>0</v>
      </c>
    </row>
    <row r="2051" spans="1:9" ht="31.5" x14ac:dyDescent="0.25">
      <c r="A2051" s="44" t="s">
        <v>3449</v>
      </c>
      <c r="B2051" s="44">
        <v>31319242</v>
      </c>
      <c r="C2051" s="36" t="s">
        <v>4596</v>
      </c>
      <c r="D2051" s="20" t="s">
        <v>34</v>
      </c>
      <c r="E2051" s="33" t="s">
        <v>7</v>
      </c>
      <c r="F2051" s="21">
        <v>268.95</v>
      </c>
      <c r="G2051" s="21">
        <v>0</v>
      </c>
      <c r="H2051" s="21">
        <v>573.53</v>
      </c>
      <c r="I2051" s="21">
        <v>0</v>
      </c>
    </row>
    <row r="2052" spans="1:9" ht="31.5" x14ac:dyDescent="0.25">
      <c r="A2052" s="44" t="s">
        <v>3449</v>
      </c>
      <c r="B2052" s="44">
        <v>31319242</v>
      </c>
      <c r="C2052" s="59" t="s">
        <v>3479</v>
      </c>
      <c r="D2052" s="20" t="s">
        <v>34</v>
      </c>
      <c r="E2052" s="33" t="s">
        <v>7</v>
      </c>
      <c r="F2052" s="21">
        <v>1087.1500000000001</v>
      </c>
      <c r="G2052" s="21">
        <v>1087.1500000000001</v>
      </c>
      <c r="H2052" s="21">
        <v>1087.1500000000001</v>
      </c>
      <c r="I2052" s="21">
        <v>1087.1500000000001</v>
      </c>
    </row>
    <row r="2053" spans="1:9" ht="31.5" x14ac:dyDescent="0.25">
      <c r="A2053" s="44" t="s">
        <v>3449</v>
      </c>
      <c r="B2053" s="44">
        <v>31319242</v>
      </c>
      <c r="C2053" s="36" t="s">
        <v>4596</v>
      </c>
      <c r="D2053" s="20" t="s">
        <v>34</v>
      </c>
      <c r="E2053" s="33" t="s">
        <v>7</v>
      </c>
      <c r="F2053" s="21">
        <v>0</v>
      </c>
      <c r="G2053" s="21">
        <v>0</v>
      </c>
      <c r="H2053" s="21">
        <v>2685.18</v>
      </c>
      <c r="I2053" s="21">
        <v>0</v>
      </c>
    </row>
    <row r="2054" spans="1:9" ht="31.5" x14ac:dyDescent="0.25">
      <c r="A2054" s="44" t="s">
        <v>3449</v>
      </c>
      <c r="B2054" s="44">
        <v>31319242</v>
      </c>
      <c r="C2054" s="36" t="s">
        <v>4596</v>
      </c>
      <c r="D2054" s="20" t="s">
        <v>34</v>
      </c>
      <c r="E2054" s="33" t="s">
        <v>7</v>
      </c>
      <c r="F2054" s="21">
        <v>2318</v>
      </c>
      <c r="G2054" s="21">
        <v>0</v>
      </c>
      <c r="H2054" s="21">
        <v>4756.41</v>
      </c>
      <c r="I2054" s="21">
        <v>1402.32</v>
      </c>
    </row>
    <row r="2055" spans="1:9" ht="31.5" x14ac:dyDescent="0.25">
      <c r="A2055" s="44" t="s">
        <v>3449</v>
      </c>
      <c r="B2055" s="44">
        <v>31319242</v>
      </c>
      <c r="C2055" s="36" t="s">
        <v>4596</v>
      </c>
      <c r="D2055" s="20" t="s">
        <v>34</v>
      </c>
      <c r="E2055" s="33" t="s">
        <v>7</v>
      </c>
      <c r="F2055" s="21">
        <v>1277.3900000000001</v>
      </c>
      <c r="G2055" s="21">
        <v>0</v>
      </c>
      <c r="H2055" s="21">
        <v>1358.58</v>
      </c>
      <c r="I2055" s="21">
        <v>0</v>
      </c>
    </row>
    <row r="2056" spans="1:9" ht="31.5" x14ac:dyDescent="0.25">
      <c r="A2056" s="44" t="s">
        <v>3449</v>
      </c>
      <c r="B2056" s="44">
        <v>31319242</v>
      </c>
      <c r="C2056" s="36" t="s">
        <v>4596</v>
      </c>
      <c r="D2056" s="20" t="s">
        <v>34</v>
      </c>
      <c r="E2056" s="33" t="s">
        <v>7</v>
      </c>
      <c r="F2056" s="21">
        <v>983.29</v>
      </c>
      <c r="G2056" s="21">
        <v>0</v>
      </c>
      <c r="H2056" s="21">
        <v>1515.23</v>
      </c>
      <c r="I2056" s="21">
        <v>0</v>
      </c>
    </row>
    <row r="2057" spans="1:9" ht="31.5" x14ac:dyDescent="0.25">
      <c r="A2057" s="44" t="s">
        <v>3449</v>
      </c>
      <c r="B2057" s="44">
        <v>31319242</v>
      </c>
      <c r="C2057" s="36" t="s">
        <v>4596</v>
      </c>
      <c r="D2057" s="20" t="s">
        <v>34</v>
      </c>
      <c r="E2057" s="33" t="s">
        <v>7</v>
      </c>
      <c r="F2057" s="21">
        <v>3433.34</v>
      </c>
      <c r="G2057" s="21">
        <v>3433.34</v>
      </c>
      <c r="H2057" s="21">
        <v>3433.34</v>
      </c>
      <c r="I2057" s="21">
        <v>3433.34</v>
      </c>
    </row>
    <row r="2058" spans="1:9" ht="63" x14ac:dyDescent="0.25">
      <c r="A2058" s="44" t="s">
        <v>3449</v>
      </c>
      <c r="B2058" s="44">
        <v>31319242</v>
      </c>
      <c r="C2058" s="20" t="s">
        <v>3572</v>
      </c>
      <c r="D2058" s="20" t="s">
        <v>3573</v>
      </c>
      <c r="E2058" s="33" t="s">
        <v>7</v>
      </c>
      <c r="F2058" s="21">
        <v>6200.58</v>
      </c>
      <c r="G2058" s="21">
        <v>2116.58</v>
      </c>
      <c r="H2058" s="21">
        <v>5622.37</v>
      </c>
      <c r="I2058" s="21">
        <v>0</v>
      </c>
    </row>
    <row r="2059" spans="1:9" ht="31.5" x14ac:dyDescent="0.25">
      <c r="A2059" s="44" t="s">
        <v>3449</v>
      </c>
      <c r="B2059" s="44">
        <v>31319242</v>
      </c>
      <c r="C2059" s="36" t="s">
        <v>4596</v>
      </c>
      <c r="D2059" s="20" t="s">
        <v>34</v>
      </c>
      <c r="E2059" s="33" t="s">
        <v>7</v>
      </c>
      <c r="F2059" s="21">
        <v>38385.94</v>
      </c>
      <c r="G2059" s="21">
        <v>38385.94</v>
      </c>
      <c r="H2059" s="21">
        <v>38385.94</v>
      </c>
      <c r="I2059" s="21">
        <v>38385.94</v>
      </c>
    </row>
    <row r="2060" spans="1:9" ht="31.5" x14ac:dyDescent="0.25">
      <c r="A2060" s="44" t="s">
        <v>3449</v>
      </c>
      <c r="B2060" s="44">
        <v>31319242</v>
      </c>
      <c r="C2060" s="36" t="s">
        <v>4596</v>
      </c>
      <c r="D2060" s="20" t="s">
        <v>34</v>
      </c>
      <c r="E2060" s="33" t="s">
        <v>7</v>
      </c>
      <c r="F2060" s="21">
        <v>2255.6999999999998</v>
      </c>
      <c r="G2060" s="21">
        <v>868.43</v>
      </c>
      <c r="H2060" s="21">
        <v>2211.46</v>
      </c>
      <c r="I2060" s="21">
        <v>0</v>
      </c>
    </row>
    <row r="2061" spans="1:9" ht="31.5" x14ac:dyDescent="0.25">
      <c r="A2061" s="44" t="s">
        <v>3449</v>
      </c>
      <c r="B2061" s="44">
        <v>31319242</v>
      </c>
      <c r="C2061" s="20" t="s">
        <v>3574</v>
      </c>
      <c r="D2061" s="20" t="s">
        <v>34</v>
      </c>
      <c r="E2061" s="33" t="s">
        <v>7</v>
      </c>
      <c r="F2061" s="21">
        <v>1199.56</v>
      </c>
      <c r="G2061" s="21">
        <v>0</v>
      </c>
      <c r="H2061" s="21">
        <v>3182.44</v>
      </c>
      <c r="I2061" s="21">
        <v>931.22</v>
      </c>
    </row>
    <row r="2062" spans="1:9" ht="31.5" x14ac:dyDescent="0.25">
      <c r="A2062" s="44" t="s">
        <v>3449</v>
      </c>
      <c r="B2062" s="44">
        <v>31319242</v>
      </c>
      <c r="C2062" s="20" t="s">
        <v>3479</v>
      </c>
      <c r="D2062" s="20" t="s">
        <v>34</v>
      </c>
      <c r="E2062" s="33" t="s">
        <v>7</v>
      </c>
      <c r="F2062" s="21">
        <v>6039.73</v>
      </c>
      <c r="G2062" s="21">
        <v>0</v>
      </c>
      <c r="H2062" s="21">
        <v>3722.88</v>
      </c>
      <c r="I2062" s="21">
        <v>0</v>
      </c>
    </row>
    <row r="2063" spans="1:9" ht="31.5" x14ac:dyDescent="0.25">
      <c r="A2063" s="44" t="s">
        <v>3449</v>
      </c>
      <c r="B2063" s="44">
        <v>31319242</v>
      </c>
      <c r="C2063" s="36" t="s">
        <v>4596</v>
      </c>
      <c r="D2063" s="20" t="s">
        <v>34</v>
      </c>
      <c r="E2063" s="33" t="s">
        <v>7</v>
      </c>
      <c r="F2063" s="21">
        <v>1554.78</v>
      </c>
      <c r="G2063" s="21">
        <v>465.11</v>
      </c>
      <c r="H2063" s="21">
        <v>1804.72</v>
      </c>
      <c r="I2063" s="21">
        <v>616.58000000000004</v>
      </c>
    </row>
    <row r="2064" spans="1:9" ht="31.5" x14ac:dyDescent="0.25">
      <c r="A2064" s="44" t="s">
        <v>3449</v>
      </c>
      <c r="B2064" s="44">
        <v>31319242</v>
      </c>
      <c r="C2064" s="20" t="s">
        <v>3479</v>
      </c>
      <c r="D2064" s="20" t="s">
        <v>34</v>
      </c>
      <c r="E2064" s="33" t="s">
        <v>7</v>
      </c>
      <c r="F2064" s="21">
        <v>883.64</v>
      </c>
      <c r="G2064" s="21">
        <v>0</v>
      </c>
      <c r="H2064" s="21">
        <v>1375.75</v>
      </c>
      <c r="I2064" s="21">
        <v>0</v>
      </c>
    </row>
    <row r="2065" spans="1:9" ht="31.5" x14ac:dyDescent="0.25">
      <c r="A2065" s="44" t="s">
        <v>3449</v>
      </c>
      <c r="B2065" s="44">
        <v>31319242</v>
      </c>
      <c r="C2065" s="36" t="s">
        <v>4596</v>
      </c>
      <c r="D2065" s="20" t="s">
        <v>34</v>
      </c>
      <c r="E2065" s="33" t="s">
        <v>7</v>
      </c>
      <c r="F2065" s="21">
        <v>3621.56</v>
      </c>
      <c r="G2065" s="21">
        <v>0</v>
      </c>
      <c r="H2065" s="21">
        <v>7373.69</v>
      </c>
      <c r="I2065" s="21">
        <v>2359.61</v>
      </c>
    </row>
    <row r="2066" spans="1:9" ht="31.5" x14ac:dyDescent="0.25">
      <c r="A2066" s="44" t="s">
        <v>3449</v>
      </c>
      <c r="B2066" s="44">
        <v>31319242</v>
      </c>
      <c r="C2066" s="36" t="s">
        <v>4596</v>
      </c>
      <c r="D2066" s="20" t="s">
        <v>34</v>
      </c>
      <c r="E2066" s="33" t="s">
        <v>7</v>
      </c>
      <c r="F2066" s="21">
        <v>1461.56</v>
      </c>
      <c r="G2066" s="21">
        <v>371.89</v>
      </c>
      <c r="H2066" s="21">
        <v>2134.66</v>
      </c>
      <c r="I2066" s="21">
        <v>724.8</v>
      </c>
    </row>
    <row r="2067" spans="1:9" ht="47.25" x14ac:dyDescent="0.25">
      <c r="A2067" s="44" t="s">
        <v>3449</v>
      </c>
      <c r="B2067" s="44">
        <v>31319242</v>
      </c>
      <c r="C2067" s="20" t="s">
        <v>3575</v>
      </c>
      <c r="D2067" s="20" t="s">
        <v>34</v>
      </c>
      <c r="E2067" s="33" t="s">
        <v>7</v>
      </c>
      <c r="F2067" s="21">
        <v>159852970.11000001</v>
      </c>
      <c r="G2067" s="21">
        <v>75183048.140000001</v>
      </c>
      <c r="H2067" s="21">
        <v>177820432.75</v>
      </c>
      <c r="I2067" s="21">
        <v>76161129.730000004</v>
      </c>
    </row>
    <row r="2068" spans="1:9" ht="31.5" x14ac:dyDescent="0.25">
      <c r="A2068" s="44" t="s">
        <v>3449</v>
      </c>
      <c r="B2068" s="44">
        <v>31319242</v>
      </c>
      <c r="C2068" s="36" t="s">
        <v>4596</v>
      </c>
      <c r="D2068" s="20" t="s">
        <v>34</v>
      </c>
      <c r="E2068" s="33" t="s">
        <v>7</v>
      </c>
      <c r="F2068" s="21">
        <v>1297.53</v>
      </c>
      <c r="G2068" s="21">
        <v>0</v>
      </c>
      <c r="H2068" s="21">
        <v>3546.51</v>
      </c>
      <c r="I2068" s="21">
        <v>0</v>
      </c>
    </row>
    <row r="2069" spans="1:9" ht="31.5" x14ac:dyDescent="0.25">
      <c r="A2069" s="44" t="s">
        <v>3449</v>
      </c>
      <c r="B2069" s="44">
        <v>31319242</v>
      </c>
      <c r="C2069" s="36" t="s">
        <v>4596</v>
      </c>
      <c r="D2069" s="20" t="s">
        <v>34</v>
      </c>
      <c r="E2069" s="33" t="s">
        <v>7</v>
      </c>
      <c r="F2069" s="21">
        <v>1459.89</v>
      </c>
      <c r="G2069" s="21">
        <v>8.51</v>
      </c>
      <c r="H2069" s="21">
        <v>1154.1099999999999</v>
      </c>
      <c r="I2069" s="21">
        <v>0</v>
      </c>
    </row>
    <row r="2070" spans="1:9" ht="31.5" x14ac:dyDescent="0.25">
      <c r="A2070" s="44" t="s">
        <v>3449</v>
      </c>
      <c r="B2070" s="44">
        <v>31319242</v>
      </c>
      <c r="C2070" s="36" t="s">
        <v>4596</v>
      </c>
      <c r="D2070" s="20" t="s">
        <v>34</v>
      </c>
      <c r="E2070" s="33" t="s">
        <v>7</v>
      </c>
      <c r="F2070" s="21">
        <v>4228.03</v>
      </c>
      <c r="G2070" s="21">
        <v>1476.37</v>
      </c>
      <c r="H2070" s="21">
        <v>7895.1</v>
      </c>
      <c r="I2070" s="21">
        <v>3898.61</v>
      </c>
    </row>
    <row r="2071" spans="1:9" ht="31.5" x14ac:dyDescent="0.25">
      <c r="A2071" s="44" t="s">
        <v>3449</v>
      </c>
      <c r="B2071" s="44">
        <v>31319242</v>
      </c>
      <c r="C2071" s="36" t="s">
        <v>4596</v>
      </c>
      <c r="D2071" s="20" t="s">
        <v>34</v>
      </c>
      <c r="E2071" s="33" t="s">
        <v>7</v>
      </c>
      <c r="F2071" s="21">
        <v>784.39</v>
      </c>
      <c r="G2071" s="21">
        <v>230.4</v>
      </c>
      <c r="H2071" s="21">
        <v>1551.99</v>
      </c>
      <c r="I2071" s="21">
        <v>676.52</v>
      </c>
    </row>
    <row r="2072" spans="1:9" ht="31.5" x14ac:dyDescent="0.25">
      <c r="A2072" s="44" t="s">
        <v>3449</v>
      </c>
      <c r="B2072" s="44">
        <v>31319242</v>
      </c>
      <c r="C2072" s="36" t="s">
        <v>4596</v>
      </c>
      <c r="D2072" s="20" t="s">
        <v>34</v>
      </c>
      <c r="E2072" s="33" t="s">
        <v>7</v>
      </c>
      <c r="F2072" s="21">
        <v>3821.4</v>
      </c>
      <c r="G2072" s="21">
        <v>1271.2</v>
      </c>
      <c r="H2072" s="21">
        <v>3189.2</v>
      </c>
      <c r="I2072" s="21">
        <v>0</v>
      </c>
    </row>
    <row r="2073" spans="1:9" ht="31.5" x14ac:dyDescent="0.25">
      <c r="A2073" s="44" t="s">
        <v>3449</v>
      </c>
      <c r="B2073" s="44">
        <v>31319242</v>
      </c>
      <c r="C2073" s="36" t="s">
        <v>4596</v>
      </c>
      <c r="D2073" s="20" t="s">
        <v>34</v>
      </c>
      <c r="E2073" s="33" t="s">
        <v>7</v>
      </c>
      <c r="F2073" s="21">
        <v>0.56000000000000005</v>
      </c>
      <c r="G2073" s="21">
        <v>0</v>
      </c>
      <c r="H2073" s="21">
        <v>0</v>
      </c>
      <c r="I2073" s="21">
        <v>0</v>
      </c>
    </row>
    <row r="2074" spans="1:9" ht="31.5" x14ac:dyDescent="0.25">
      <c r="A2074" s="44" t="s">
        <v>3449</v>
      </c>
      <c r="B2074" s="44">
        <v>31319242</v>
      </c>
      <c r="C2074" s="36" t="s">
        <v>4596</v>
      </c>
      <c r="D2074" s="20" t="s">
        <v>34</v>
      </c>
      <c r="E2074" s="33" t="s">
        <v>7</v>
      </c>
      <c r="F2074" s="21">
        <v>757.08</v>
      </c>
      <c r="G2074" s="21">
        <v>0</v>
      </c>
      <c r="H2074" s="21">
        <v>1695.49</v>
      </c>
      <c r="I2074" s="21">
        <v>501.66</v>
      </c>
    </row>
    <row r="2075" spans="1:9" ht="63" x14ac:dyDescent="0.25">
      <c r="A2075" s="44" t="s">
        <v>3449</v>
      </c>
      <c r="B2075" s="44">
        <v>31319242</v>
      </c>
      <c r="C2075" s="20" t="s">
        <v>3576</v>
      </c>
      <c r="D2075" s="20" t="s">
        <v>3577</v>
      </c>
      <c r="E2075" s="33" t="s">
        <v>7</v>
      </c>
      <c r="F2075" s="21">
        <v>5680.76</v>
      </c>
      <c r="G2075" s="21">
        <v>160.18</v>
      </c>
      <c r="H2075" s="21">
        <v>5680.76</v>
      </c>
      <c r="I2075" s="21">
        <v>0</v>
      </c>
    </row>
    <row r="2076" spans="1:9" ht="63" x14ac:dyDescent="0.25">
      <c r="A2076" s="44" t="s">
        <v>3449</v>
      </c>
      <c r="B2076" s="44">
        <v>31319242</v>
      </c>
      <c r="C2076" s="20" t="s">
        <v>3578</v>
      </c>
      <c r="D2076" s="20" t="s">
        <v>3579</v>
      </c>
      <c r="E2076" s="33" t="s">
        <v>7</v>
      </c>
      <c r="F2076" s="21">
        <v>201.02</v>
      </c>
      <c r="G2076" s="21">
        <v>0</v>
      </c>
      <c r="H2076" s="21">
        <v>286.74</v>
      </c>
      <c r="I2076" s="21">
        <v>121.87</v>
      </c>
    </row>
    <row r="2077" spans="1:9" ht="47.25" x14ac:dyDescent="0.25">
      <c r="A2077" s="44" t="s">
        <v>3449</v>
      </c>
      <c r="B2077" s="44">
        <v>31319242</v>
      </c>
      <c r="C2077" s="20" t="s">
        <v>3580</v>
      </c>
      <c r="D2077" s="20" t="s">
        <v>2711</v>
      </c>
      <c r="E2077" s="33" t="s">
        <v>7</v>
      </c>
      <c r="F2077" s="21">
        <v>10723.49</v>
      </c>
      <c r="G2077" s="21">
        <v>36.92</v>
      </c>
      <c r="H2077" s="21">
        <v>2825.38</v>
      </c>
      <c r="I2077" s="21">
        <v>0</v>
      </c>
    </row>
    <row r="2078" spans="1:9" ht="63" x14ac:dyDescent="0.25">
      <c r="A2078" s="44" t="s">
        <v>3449</v>
      </c>
      <c r="B2078" s="44">
        <v>31319242</v>
      </c>
      <c r="C2078" s="20" t="s">
        <v>3581</v>
      </c>
      <c r="D2078" s="20" t="s">
        <v>408</v>
      </c>
      <c r="E2078" s="33" t="s">
        <v>7</v>
      </c>
      <c r="F2078" s="21">
        <v>2224.61</v>
      </c>
      <c r="G2078" s="21">
        <v>773.23</v>
      </c>
      <c r="H2078" s="21">
        <v>1569.13</v>
      </c>
      <c r="I2078" s="21">
        <v>0.09</v>
      </c>
    </row>
    <row r="2079" spans="1:9" ht="31.5" x14ac:dyDescent="0.25">
      <c r="A2079" s="44" t="s">
        <v>3449</v>
      </c>
      <c r="B2079" s="44">
        <v>31319242</v>
      </c>
      <c r="C2079" s="20" t="s">
        <v>3582</v>
      </c>
      <c r="D2079" s="20" t="s">
        <v>234</v>
      </c>
      <c r="E2079" s="33" t="s">
        <v>7</v>
      </c>
      <c r="F2079" s="21">
        <v>206907.04</v>
      </c>
      <c r="G2079" s="21">
        <v>0.01</v>
      </c>
      <c r="H2079" s="21">
        <v>257068.78</v>
      </c>
      <c r="I2079" s="21">
        <v>50159.01</v>
      </c>
    </row>
    <row r="2080" spans="1:9" ht="31.5" x14ac:dyDescent="0.25">
      <c r="A2080" s="44" t="s">
        <v>3449</v>
      </c>
      <c r="B2080" s="44">
        <v>31319242</v>
      </c>
      <c r="C2080" s="36" t="s">
        <v>4596</v>
      </c>
      <c r="D2080" s="20" t="s">
        <v>34</v>
      </c>
      <c r="E2080" s="33" t="s">
        <v>7</v>
      </c>
      <c r="F2080" s="21">
        <v>552.74</v>
      </c>
      <c r="G2080" s="21">
        <v>0</v>
      </c>
      <c r="H2080" s="21">
        <v>1023.19</v>
      </c>
      <c r="I2080" s="21">
        <v>306.89999999999998</v>
      </c>
    </row>
    <row r="2081" spans="1:9" ht="31.5" x14ac:dyDescent="0.25">
      <c r="A2081" s="44" t="s">
        <v>3449</v>
      </c>
      <c r="B2081" s="44">
        <v>31319242</v>
      </c>
      <c r="C2081" s="36" t="s">
        <v>4596</v>
      </c>
      <c r="D2081" s="20" t="s">
        <v>34</v>
      </c>
      <c r="E2081" s="33" t="s">
        <v>7</v>
      </c>
      <c r="F2081" s="21">
        <v>3069.12</v>
      </c>
      <c r="G2081" s="21">
        <v>1626.9</v>
      </c>
      <c r="H2081" s="21">
        <v>3113.75</v>
      </c>
      <c r="I2081" s="21">
        <v>964.86</v>
      </c>
    </row>
    <row r="2082" spans="1:9" ht="31.5" x14ac:dyDescent="0.25">
      <c r="A2082" s="44" t="s">
        <v>3449</v>
      </c>
      <c r="B2082" s="44">
        <v>31319242</v>
      </c>
      <c r="C2082" s="20" t="s">
        <v>3479</v>
      </c>
      <c r="D2082" s="20" t="s">
        <v>34</v>
      </c>
      <c r="E2082" s="33" t="s">
        <v>7</v>
      </c>
      <c r="F2082" s="21">
        <v>782.92</v>
      </c>
      <c r="G2082" s="21">
        <v>0</v>
      </c>
      <c r="H2082" s="21">
        <v>1233.6199999999999</v>
      </c>
      <c r="I2082" s="21">
        <v>0</v>
      </c>
    </row>
    <row r="2083" spans="1:9" ht="31.5" x14ac:dyDescent="0.25">
      <c r="A2083" s="44" t="s">
        <v>3449</v>
      </c>
      <c r="B2083" s="44">
        <v>31319242</v>
      </c>
      <c r="C2083" s="36" t="s">
        <v>4596</v>
      </c>
      <c r="D2083" s="20" t="s">
        <v>34</v>
      </c>
      <c r="E2083" s="33" t="s">
        <v>7</v>
      </c>
      <c r="F2083" s="21">
        <v>415.39</v>
      </c>
      <c r="G2083" s="21">
        <v>227.67</v>
      </c>
      <c r="H2083" s="21">
        <v>383.73</v>
      </c>
      <c r="I2083" s="21">
        <v>133.59</v>
      </c>
    </row>
    <row r="2084" spans="1:9" ht="31.5" x14ac:dyDescent="0.25">
      <c r="A2084" s="44" t="s">
        <v>3449</v>
      </c>
      <c r="B2084" s="44">
        <v>31319242</v>
      </c>
      <c r="C2084" s="36" t="s">
        <v>4596</v>
      </c>
      <c r="D2084" s="20" t="s">
        <v>34</v>
      </c>
      <c r="E2084" s="33" t="s">
        <v>7</v>
      </c>
      <c r="F2084" s="21">
        <v>315.08999999999997</v>
      </c>
      <c r="G2084" s="21">
        <v>0</v>
      </c>
      <c r="H2084" s="21">
        <v>717.19</v>
      </c>
      <c r="I2084" s="21">
        <v>344.37</v>
      </c>
    </row>
    <row r="2085" spans="1:9" ht="31.5" x14ac:dyDescent="0.25">
      <c r="A2085" s="44" t="s">
        <v>3449</v>
      </c>
      <c r="B2085" s="44">
        <v>31319242</v>
      </c>
      <c r="C2085" s="36" t="s">
        <v>4596</v>
      </c>
      <c r="D2085" s="20" t="s">
        <v>34</v>
      </c>
      <c r="E2085" s="33" t="s">
        <v>7</v>
      </c>
      <c r="F2085" s="21">
        <v>706.37</v>
      </c>
      <c r="G2085" s="21">
        <v>372.15</v>
      </c>
      <c r="H2085" s="21">
        <v>1880.07</v>
      </c>
      <c r="I2085" s="21">
        <v>1419.59</v>
      </c>
    </row>
    <row r="2086" spans="1:9" ht="31.5" x14ac:dyDescent="0.25">
      <c r="A2086" s="44" t="s">
        <v>3449</v>
      </c>
      <c r="B2086" s="44">
        <v>31319242</v>
      </c>
      <c r="C2086" s="36" t="s">
        <v>4596</v>
      </c>
      <c r="D2086" s="20" t="s">
        <v>34</v>
      </c>
      <c r="E2086" s="33" t="s">
        <v>7</v>
      </c>
      <c r="F2086" s="21">
        <v>247.24</v>
      </c>
      <c r="G2086" s="21">
        <v>0</v>
      </c>
      <c r="H2086" s="21">
        <v>339.52</v>
      </c>
      <c r="I2086" s="21">
        <v>0</v>
      </c>
    </row>
    <row r="2087" spans="1:9" ht="31.5" x14ac:dyDescent="0.25">
      <c r="A2087" s="44" t="s">
        <v>3449</v>
      </c>
      <c r="B2087" s="44">
        <v>31319242</v>
      </c>
      <c r="C2087" s="36" t="s">
        <v>4596</v>
      </c>
      <c r="D2087" s="20" t="s">
        <v>34</v>
      </c>
      <c r="E2087" s="33" t="s">
        <v>7</v>
      </c>
      <c r="F2087" s="21">
        <v>2015.17</v>
      </c>
      <c r="G2087" s="21">
        <v>862.43</v>
      </c>
      <c r="H2087" s="21">
        <v>1689.4</v>
      </c>
      <c r="I2087" s="21">
        <v>0</v>
      </c>
    </row>
    <row r="2088" spans="1:9" ht="63" x14ac:dyDescent="0.25">
      <c r="A2088" s="44" t="s">
        <v>3449</v>
      </c>
      <c r="B2088" s="44">
        <v>31319242</v>
      </c>
      <c r="C2088" s="20" t="s">
        <v>3583</v>
      </c>
      <c r="D2088" s="20" t="s">
        <v>2115</v>
      </c>
      <c r="E2088" s="33" t="s">
        <v>7</v>
      </c>
      <c r="F2088" s="21">
        <v>2523.1999999999998</v>
      </c>
      <c r="G2088" s="21">
        <v>0</v>
      </c>
      <c r="H2088" s="21">
        <v>0</v>
      </c>
      <c r="I2088" s="21">
        <v>0</v>
      </c>
    </row>
    <row r="2089" spans="1:9" ht="31.5" x14ac:dyDescent="0.25">
      <c r="A2089" s="44" t="s">
        <v>3449</v>
      </c>
      <c r="B2089" s="44">
        <v>31319242</v>
      </c>
      <c r="C2089" s="36" t="s">
        <v>4596</v>
      </c>
      <c r="D2089" s="20" t="s">
        <v>34</v>
      </c>
      <c r="E2089" s="33" t="s">
        <v>7</v>
      </c>
      <c r="F2089" s="21">
        <v>5081.08</v>
      </c>
      <c r="G2089" s="21">
        <v>5081.08</v>
      </c>
      <c r="H2089" s="21">
        <v>5081.08</v>
      </c>
      <c r="I2089" s="21">
        <v>5081.08</v>
      </c>
    </row>
    <row r="2090" spans="1:9" ht="47.25" x14ac:dyDescent="0.25">
      <c r="A2090" s="44" t="s">
        <v>3449</v>
      </c>
      <c r="B2090" s="44">
        <v>31319242</v>
      </c>
      <c r="C2090" s="20" t="s">
        <v>3584</v>
      </c>
      <c r="D2090" s="20" t="s">
        <v>1105</v>
      </c>
      <c r="E2090" s="33" t="s">
        <v>7</v>
      </c>
      <c r="F2090" s="21">
        <v>521.66</v>
      </c>
      <c r="G2090" s="21">
        <v>0</v>
      </c>
      <c r="H2090" s="21">
        <v>739.03</v>
      </c>
      <c r="I2090" s="21">
        <v>0</v>
      </c>
    </row>
    <row r="2091" spans="1:9" ht="31.5" x14ac:dyDescent="0.25">
      <c r="A2091" s="44" t="s">
        <v>3449</v>
      </c>
      <c r="B2091" s="44">
        <v>31319242</v>
      </c>
      <c r="C2091" s="20" t="s">
        <v>3479</v>
      </c>
      <c r="D2091" s="20" t="s">
        <v>34</v>
      </c>
      <c r="E2091" s="33" t="s">
        <v>7</v>
      </c>
      <c r="F2091" s="21">
        <v>1694.03</v>
      </c>
      <c r="G2091" s="21">
        <v>0</v>
      </c>
      <c r="H2091" s="21">
        <v>0</v>
      </c>
      <c r="I2091" s="21">
        <v>0</v>
      </c>
    </row>
    <row r="2092" spans="1:9" ht="31.5" x14ac:dyDescent="0.25">
      <c r="A2092" s="44" t="s">
        <v>3449</v>
      </c>
      <c r="B2092" s="44">
        <v>31319242</v>
      </c>
      <c r="C2092" s="36" t="s">
        <v>4596</v>
      </c>
      <c r="D2092" s="20" t="s">
        <v>34</v>
      </c>
      <c r="E2092" s="33" t="s">
        <v>7</v>
      </c>
      <c r="F2092" s="21">
        <v>920.78</v>
      </c>
      <c r="G2092" s="21">
        <v>224.56</v>
      </c>
      <c r="H2092" s="21">
        <v>0</v>
      </c>
      <c r="I2092" s="21">
        <v>0</v>
      </c>
    </row>
    <row r="2093" spans="1:9" ht="31.5" x14ac:dyDescent="0.25">
      <c r="A2093" s="44" t="s">
        <v>3449</v>
      </c>
      <c r="B2093" s="44">
        <v>31319242</v>
      </c>
      <c r="C2093" s="36" t="s">
        <v>4596</v>
      </c>
      <c r="D2093" s="20" t="s">
        <v>34</v>
      </c>
      <c r="E2093" s="33" t="s">
        <v>7</v>
      </c>
      <c r="F2093" s="21">
        <v>45189.33</v>
      </c>
      <c r="G2093" s="21">
        <v>44190.34</v>
      </c>
      <c r="H2093" s="21">
        <v>8298.18</v>
      </c>
      <c r="I2093" s="21">
        <v>6748.22</v>
      </c>
    </row>
    <row r="2094" spans="1:9" ht="31.5" x14ac:dyDescent="0.25">
      <c r="A2094" s="44" t="s">
        <v>3449</v>
      </c>
      <c r="B2094" s="44">
        <v>31319242</v>
      </c>
      <c r="C2094" s="36" t="s">
        <v>4596</v>
      </c>
      <c r="D2094" s="20" t="s">
        <v>34</v>
      </c>
      <c r="E2094" s="33" t="s">
        <v>7</v>
      </c>
      <c r="F2094" s="21">
        <v>292.49</v>
      </c>
      <c r="G2094" s="21">
        <v>0</v>
      </c>
      <c r="H2094" s="21">
        <v>321.11</v>
      </c>
      <c r="I2094" s="21">
        <v>0</v>
      </c>
    </row>
    <row r="2095" spans="1:9" ht="31.5" x14ac:dyDescent="0.25">
      <c r="A2095" s="44" t="s">
        <v>3449</v>
      </c>
      <c r="B2095" s="44">
        <v>31319242</v>
      </c>
      <c r="C2095" s="36" t="s">
        <v>4596</v>
      </c>
      <c r="D2095" s="20" t="s">
        <v>34</v>
      </c>
      <c r="E2095" s="33" t="s">
        <v>7</v>
      </c>
      <c r="F2095" s="21">
        <v>0</v>
      </c>
      <c r="G2095" s="21">
        <v>0</v>
      </c>
      <c r="H2095" s="21">
        <v>852.07</v>
      </c>
      <c r="I2095" s="21">
        <v>266.52999999999997</v>
      </c>
    </row>
    <row r="2096" spans="1:9" ht="31.5" x14ac:dyDescent="0.25">
      <c r="A2096" s="44" t="s">
        <v>3449</v>
      </c>
      <c r="B2096" s="44">
        <v>31319242</v>
      </c>
      <c r="C2096" s="36" t="s">
        <v>4596</v>
      </c>
      <c r="D2096" s="20" t="s">
        <v>34</v>
      </c>
      <c r="E2096" s="33" t="s">
        <v>7</v>
      </c>
      <c r="F2096" s="21">
        <v>3289.72</v>
      </c>
      <c r="G2096" s="21">
        <v>1047.75</v>
      </c>
      <c r="H2096" s="21">
        <v>6677.86</v>
      </c>
      <c r="I2096" s="21">
        <v>3500</v>
      </c>
    </row>
    <row r="2097" spans="1:9" ht="31.5" x14ac:dyDescent="0.25">
      <c r="A2097" s="44" t="s">
        <v>3449</v>
      </c>
      <c r="B2097" s="44">
        <v>31319242</v>
      </c>
      <c r="C2097" s="20" t="s">
        <v>3479</v>
      </c>
      <c r="D2097" s="20" t="s">
        <v>34</v>
      </c>
      <c r="E2097" s="33" t="s">
        <v>7</v>
      </c>
      <c r="F2097" s="21">
        <v>2660.08</v>
      </c>
      <c r="G2097" s="21">
        <v>1344.59</v>
      </c>
      <c r="H2097" s="21">
        <v>0</v>
      </c>
      <c r="I2097" s="21">
        <v>0</v>
      </c>
    </row>
    <row r="2098" spans="1:9" ht="31.5" x14ac:dyDescent="0.25">
      <c r="A2098" s="44" t="s">
        <v>3449</v>
      </c>
      <c r="B2098" s="44">
        <v>31319242</v>
      </c>
      <c r="C2098" s="36" t="s">
        <v>4596</v>
      </c>
      <c r="D2098" s="20" t="s">
        <v>34</v>
      </c>
      <c r="E2098" s="33" t="s">
        <v>7</v>
      </c>
      <c r="F2098" s="21">
        <v>1781.17</v>
      </c>
      <c r="G2098" s="21">
        <v>0</v>
      </c>
      <c r="H2098" s="21">
        <v>623.51</v>
      </c>
      <c r="I2098" s="21">
        <v>0</v>
      </c>
    </row>
    <row r="2099" spans="1:9" ht="31.5" x14ac:dyDescent="0.25">
      <c r="A2099" s="44" t="s">
        <v>3449</v>
      </c>
      <c r="B2099" s="44">
        <v>31319242</v>
      </c>
      <c r="C2099" s="36" t="s">
        <v>4596</v>
      </c>
      <c r="D2099" s="20" t="s">
        <v>34</v>
      </c>
      <c r="E2099" s="33" t="s">
        <v>7</v>
      </c>
      <c r="F2099" s="21">
        <v>0</v>
      </c>
      <c r="G2099" s="21">
        <v>0</v>
      </c>
      <c r="H2099" s="21">
        <v>2711.7</v>
      </c>
      <c r="I2099" s="21">
        <v>0</v>
      </c>
    </row>
    <row r="2100" spans="1:9" ht="31.5" x14ac:dyDescent="0.25">
      <c r="A2100" s="44" t="s">
        <v>3449</v>
      </c>
      <c r="B2100" s="44">
        <v>31319242</v>
      </c>
      <c r="C2100" s="20" t="s">
        <v>3479</v>
      </c>
      <c r="D2100" s="20" t="s">
        <v>34</v>
      </c>
      <c r="E2100" s="33" t="s">
        <v>7</v>
      </c>
      <c r="F2100" s="21">
        <v>3529.99</v>
      </c>
      <c r="G2100" s="21">
        <v>0</v>
      </c>
      <c r="H2100" s="21">
        <v>7233.65</v>
      </c>
      <c r="I2100" s="21">
        <v>2528.1999999999998</v>
      </c>
    </row>
    <row r="2101" spans="1:9" ht="31.5" x14ac:dyDescent="0.25">
      <c r="A2101" s="44" t="s">
        <v>3449</v>
      </c>
      <c r="B2101" s="44">
        <v>31319242</v>
      </c>
      <c r="C2101" s="20" t="s">
        <v>3479</v>
      </c>
      <c r="D2101" s="20" t="s">
        <v>34</v>
      </c>
      <c r="E2101" s="33" t="s">
        <v>7</v>
      </c>
      <c r="F2101" s="21">
        <v>3032.31</v>
      </c>
      <c r="G2101" s="21">
        <v>2473.73</v>
      </c>
      <c r="H2101" s="21">
        <v>2828.59</v>
      </c>
      <c r="I2101" s="21">
        <v>2112.3000000000002</v>
      </c>
    </row>
    <row r="2102" spans="1:9" ht="31.5" x14ac:dyDescent="0.25">
      <c r="A2102" s="44" t="s">
        <v>3449</v>
      </c>
      <c r="B2102" s="44">
        <v>31319242</v>
      </c>
      <c r="C2102" s="20" t="s">
        <v>3479</v>
      </c>
      <c r="D2102" s="20" t="s">
        <v>34</v>
      </c>
      <c r="E2102" s="33" t="s">
        <v>7</v>
      </c>
      <c r="F2102" s="21">
        <v>2337.6799999999998</v>
      </c>
      <c r="G2102" s="21">
        <v>1110.5</v>
      </c>
      <c r="H2102" s="21">
        <v>2287.87</v>
      </c>
      <c r="I2102" s="21">
        <v>548.29</v>
      </c>
    </row>
    <row r="2103" spans="1:9" ht="31.5" x14ac:dyDescent="0.25">
      <c r="A2103" s="44" t="s">
        <v>3449</v>
      </c>
      <c r="B2103" s="44">
        <v>31319242</v>
      </c>
      <c r="C2103" s="36" t="s">
        <v>4596</v>
      </c>
      <c r="D2103" s="20" t="s">
        <v>34</v>
      </c>
      <c r="E2103" s="33" t="s">
        <v>7</v>
      </c>
      <c r="F2103" s="21">
        <v>1438.24</v>
      </c>
      <c r="G2103" s="21">
        <v>589.29999999999995</v>
      </c>
      <c r="H2103" s="21">
        <v>3963.52</v>
      </c>
      <c r="I2103" s="21">
        <v>2667.18</v>
      </c>
    </row>
    <row r="2104" spans="1:9" ht="31.5" x14ac:dyDescent="0.25">
      <c r="A2104" s="44" t="s">
        <v>3449</v>
      </c>
      <c r="B2104" s="44">
        <v>31319242</v>
      </c>
      <c r="C2104" s="36" t="s">
        <v>4596</v>
      </c>
      <c r="D2104" s="20" t="s">
        <v>34</v>
      </c>
      <c r="E2104" s="33" t="s">
        <v>7</v>
      </c>
      <c r="F2104" s="21">
        <v>2278.6</v>
      </c>
      <c r="G2104" s="21">
        <v>975.36</v>
      </c>
      <c r="H2104" s="21">
        <v>3159.86</v>
      </c>
      <c r="I2104" s="21">
        <v>1249.92</v>
      </c>
    </row>
    <row r="2105" spans="1:9" ht="31.5" x14ac:dyDescent="0.25">
      <c r="A2105" s="44" t="s">
        <v>3449</v>
      </c>
      <c r="B2105" s="44">
        <v>31319242</v>
      </c>
      <c r="C2105" s="20" t="s">
        <v>3479</v>
      </c>
      <c r="D2105" s="20" t="s">
        <v>34</v>
      </c>
      <c r="E2105" s="33" t="s">
        <v>7</v>
      </c>
      <c r="F2105" s="21">
        <v>2644.87</v>
      </c>
      <c r="G2105" s="21">
        <v>978.31</v>
      </c>
      <c r="H2105" s="21">
        <v>2582.0500000000002</v>
      </c>
      <c r="I2105" s="21">
        <v>0</v>
      </c>
    </row>
    <row r="2106" spans="1:9" ht="31.5" x14ac:dyDescent="0.25">
      <c r="A2106" s="44" t="s">
        <v>3449</v>
      </c>
      <c r="B2106" s="44">
        <v>31319242</v>
      </c>
      <c r="C2106" s="20" t="s">
        <v>3479</v>
      </c>
      <c r="D2106" s="20" t="s">
        <v>34</v>
      </c>
      <c r="E2106" s="33" t="s">
        <v>7</v>
      </c>
      <c r="F2106" s="21">
        <v>1968.01</v>
      </c>
      <c r="G2106" s="21">
        <v>499.07</v>
      </c>
      <c r="H2106" s="21">
        <v>2152.69</v>
      </c>
      <c r="I2106" s="21">
        <v>0</v>
      </c>
    </row>
    <row r="2107" spans="1:9" ht="31.5" x14ac:dyDescent="0.25">
      <c r="A2107" s="44" t="s">
        <v>3449</v>
      </c>
      <c r="B2107" s="44">
        <v>31319242</v>
      </c>
      <c r="C2107" s="36" t="s">
        <v>4596</v>
      </c>
      <c r="D2107" s="20" t="s">
        <v>34</v>
      </c>
      <c r="E2107" s="33" t="s">
        <v>7</v>
      </c>
      <c r="F2107" s="21">
        <v>1473.48</v>
      </c>
      <c r="G2107" s="21">
        <v>0</v>
      </c>
      <c r="H2107" s="21">
        <v>2146.9</v>
      </c>
      <c r="I2107" s="21">
        <v>0</v>
      </c>
    </row>
    <row r="2108" spans="1:9" ht="31.5" x14ac:dyDescent="0.25">
      <c r="A2108" s="44" t="s">
        <v>3449</v>
      </c>
      <c r="B2108" s="44">
        <v>31319242</v>
      </c>
      <c r="C2108" s="20" t="s">
        <v>3585</v>
      </c>
      <c r="D2108" s="20" t="s">
        <v>3586</v>
      </c>
      <c r="E2108" s="33" t="s">
        <v>7</v>
      </c>
      <c r="F2108" s="21">
        <v>769375.39</v>
      </c>
      <c r="G2108" s="21">
        <v>719486.71</v>
      </c>
      <c r="H2108" s="21">
        <v>1046058.13</v>
      </c>
      <c r="I2108" s="21">
        <v>898530.2</v>
      </c>
    </row>
    <row r="2109" spans="1:9" ht="31.5" x14ac:dyDescent="0.25">
      <c r="A2109" s="44" t="s">
        <v>3449</v>
      </c>
      <c r="B2109" s="44">
        <v>31319242</v>
      </c>
      <c r="C2109" s="36" t="s">
        <v>4596</v>
      </c>
      <c r="D2109" s="20" t="s">
        <v>34</v>
      </c>
      <c r="E2109" s="33" t="s">
        <v>7</v>
      </c>
      <c r="F2109" s="21">
        <v>1368.76</v>
      </c>
      <c r="G2109" s="21">
        <v>0</v>
      </c>
      <c r="H2109" s="21">
        <v>3287.4</v>
      </c>
      <c r="I2109" s="21">
        <v>1064.5999999999999</v>
      </c>
    </row>
    <row r="2110" spans="1:9" ht="31.5" x14ac:dyDescent="0.25">
      <c r="A2110" s="44" t="s">
        <v>3449</v>
      </c>
      <c r="B2110" s="44">
        <v>31319242</v>
      </c>
      <c r="C2110" s="36" t="s">
        <v>4596</v>
      </c>
      <c r="D2110" s="20" t="s">
        <v>34</v>
      </c>
      <c r="E2110" s="33" t="s">
        <v>7</v>
      </c>
      <c r="F2110" s="21">
        <v>587.13</v>
      </c>
      <c r="G2110" s="21">
        <v>206.53</v>
      </c>
      <c r="H2110" s="21">
        <v>567</v>
      </c>
      <c r="I2110" s="21">
        <v>0</v>
      </c>
    </row>
    <row r="2111" spans="1:9" ht="31.5" x14ac:dyDescent="0.25">
      <c r="A2111" s="44" t="s">
        <v>3449</v>
      </c>
      <c r="B2111" s="44">
        <v>31319242</v>
      </c>
      <c r="C2111" s="36" t="s">
        <v>4596</v>
      </c>
      <c r="D2111" s="20" t="s">
        <v>34</v>
      </c>
      <c r="E2111" s="33" t="s">
        <v>7</v>
      </c>
      <c r="F2111" s="21">
        <v>9811.24</v>
      </c>
      <c r="G2111" s="21">
        <v>9811.24</v>
      </c>
      <c r="H2111" s="21">
        <v>9811.24</v>
      </c>
      <c r="I2111" s="21">
        <v>9811.24</v>
      </c>
    </row>
    <row r="2112" spans="1:9" ht="31.5" x14ac:dyDescent="0.25">
      <c r="A2112" s="44" t="s">
        <v>3449</v>
      </c>
      <c r="B2112" s="44">
        <v>31319242</v>
      </c>
      <c r="C2112" s="36" t="s">
        <v>4596</v>
      </c>
      <c r="D2112" s="20" t="s">
        <v>34</v>
      </c>
      <c r="E2112" s="33" t="s">
        <v>7</v>
      </c>
      <c r="F2112" s="21">
        <v>3688.71</v>
      </c>
      <c r="G2112" s="21">
        <v>1138.51</v>
      </c>
      <c r="H2112" s="21">
        <v>5579.75</v>
      </c>
      <c r="I2112" s="21">
        <v>1560.52</v>
      </c>
    </row>
    <row r="2113" spans="1:9" ht="31.5" x14ac:dyDescent="0.25">
      <c r="A2113" s="44" t="s">
        <v>3449</v>
      </c>
      <c r="B2113" s="44">
        <v>31319242</v>
      </c>
      <c r="C2113" s="36" t="s">
        <v>4596</v>
      </c>
      <c r="D2113" s="20" t="s">
        <v>34</v>
      </c>
      <c r="E2113" s="33" t="s">
        <v>7</v>
      </c>
      <c r="F2113" s="21">
        <v>472.54</v>
      </c>
      <c r="G2113" s="21">
        <v>0</v>
      </c>
      <c r="H2113" s="21">
        <v>749.63</v>
      </c>
      <c r="I2113" s="21">
        <v>0</v>
      </c>
    </row>
    <row r="2114" spans="1:9" ht="31.5" x14ac:dyDescent="0.25">
      <c r="A2114" s="44" t="s">
        <v>3449</v>
      </c>
      <c r="B2114" s="44">
        <v>31319242</v>
      </c>
      <c r="C2114" s="20" t="s">
        <v>3479</v>
      </c>
      <c r="D2114" s="20" t="s">
        <v>34</v>
      </c>
      <c r="E2114" s="33" t="s">
        <v>7</v>
      </c>
      <c r="F2114" s="21">
        <v>5796.33</v>
      </c>
      <c r="G2114" s="21">
        <v>0</v>
      </c>
      <c r="H2114" s="21">
        <v>8425.0300000000007</v>
      </c>
      <c r="I2114" s="21">
        <v>0</v>
      </c>
    </row>
    <row r="2115" spans="1:9" ht="31.5" x14ac:dyDescent="0.25">
      <c r="A2115" s="44" t="s">
        <v>3449</v>
      </c>
      <c r="B2115" s="44">
        <v>31319242</v>
      </c>
      <c r="C2115" s="36" t="s">
        <v>4596</v>
      </c>
      <c r="D2115" s="20" t="s">
        <v>34</v>
      </c>
      <c r="E2115" s="33" t="s">
        <v>7</v>
      </c>
      <c r="F2115" s="21">
        <v>1002.48</v>
      </c>
      <c r="G2115" s="21">
        <v>416.44</v>
      </c>
      <c r="H2115" s="21">
        <v>1260.55</v>
      </c>
      <c r="I2115" s="21">
        <v>419.18</v>
      </c>
    </row>
    <row r="2116" spans="1:9" ht="31.5" x14ac:dyDescent="0.25">
      <c r="A2116" s="44" t="s">
        <v>3449</v>
      </c>
      <c r="B2116" s="44">
        <v>31319242</v>
      </c>
      <c r="C2116" s="36" t="s">
        <v>4596</v>
      </c>
      <c r="D2116" s="20" t="s">
        <v>34</v>
      </c>
      <c r="E2116" s="33" t="s">
        <v>7</v>
      </c>
      <c r="F2116" s="21">
        <v>2355.42</v>
      </c>
      <c r="G2116" s="21">
        <v>1073.45</v>
      </c>
      <c r="H2116" s="21">
        <v>2007.76</v>
      </c>
      <c r="I2116" s="21">
        <v>0</v>
      </c>
    </row>
    <row r="2117" spans="1:9" ht="31.5" x14ac:dyDescent="0.25">
      <c r="A2117" s="44" t="s">
        <v>3449</v>
      </c>
      <c r="B2117" s="44">
        <v>31319242</v>
      </c>
      <c r="C2117" s="36" t="s">
        <v>4596</v>
      </c>
      <c r="D2117" s="20" t="s">
        <v>34</v>
      </c>
      <c r="E2117" s="33" t="s">
        <v>7</v>
      </c>
      <c r="F2117" s="21">
        <v>2303.71</v>
      </c>
      <c r="G2117" s="21">
        <v>632.57000000000005</v>
      </c>
      <c r="H2117" s="21">
        <v>2308.0700000000002</v>
      </c>
      <c r="I2117" s="21">
        <v>0</v>
      </c>
    </row>
    <row r="2118" spans="1:9" ht="31.5" x14ac:dyDescent="0.25">
      <c r="A2118" s="44" t="s">
        <v>3449</v>
      </c>
      <c r="B2118" s="44">
        <v>31319242</v>
      </c>
      <c r="C2118" s="20" t="s">
        <v>3479</v>
      </c>
      <c r="D2118" s="20" t="s">
        <v>34</v>
      </c>
      <c r="E2118" s="33" t="s">
        <v>7</v>
      </c>
      <c r="F2118" s="21">
        <v>33443.879999999997</v>
      </c>
      <c r="G2118" s="21">
        <v>33443.879999999997</v>
      </c>
      <c r="H2118" s="21">
        <v>33443.879999999997</v>
      </c>
      <c r="I2118" s="21">
        <v>33443.879999999997</v>
      </c>
    </row>
    <row r="2119" spans="1:9" ht="31.5" x14ac:dyDescent="0.25">
      <c r="A2119" s="44" t="s">
        <v>3449</v>
      </c>
      <c r="B2119" s="44">
        <v>31319242</v>
      </c>
      <c r="C2119" s="36" t="s">
        <v>4596</v>
      </c>
      <c r="D2119" s="20" t="s">
        <v>34</v>
      </c>
      <c r="E2119" s="33" t="s">
        <v>7</v>
      </c>
      <c r="F2119" s="21">
        <v>828.71</v>
      </c>
      <c r="G2119" s="21">
        <v>0</v>
      </c>
      <c r="H2119" s="21">
        <v>1151.5</v>
      </c>
      <c r="I2119" s="21">
        <v>0</v>
      </c>
    </row>
    <row r="2120" spans="1:9" ht="31.5" x14ac:dyDescent="0.25">
      <c r="A2120" s="44" t="s">
        <v>3449</v>
      </c>
      <c r="B2120" s="44">
        <v>31319242</v>
      </c>
      <c r="C2120" s="36" t="s">
        <v>4596</v>
      </c>
      <c r="D2120" s="20" t="s">
        <v>34</v>
      </c>
      <c r="E2120" s="33" t="s">
        <v>7</v>
      </c>
      <c r="F2120" s="21">
        <v>534.64</v>
      </c>
      <c r="G2120" s="21">
        <v>0</v>
      </c>
      <c r="H2120" s="21">
        <v>1066.1600000000001</v>
      </c>
      <c r="I2120" s="21">
        <v>74.739999999999995</v>
      </c>
    </row>
    <row r="2121" spans="1:9" ht="31.5" x14ac:dyDescent="0.25">
      <c r="A2121" s="44" t="s">
        <v>3449</v>
      </c>
      <c r="B2121" s="44">
        <v>31319242</v>
      </c>
      <c r="C2121" s="36" t="s">
        <v>4596</v>
      </c>
      <c r="D2121" s="20" t="s">
        <v>34</v>
      </c>
      <c r="E2121" s="33" t="s">
        <v>7</v>
      </c>
      <c r="F2121" s="21">
        <v>3863.34</v>
      </c>
      <c r="G2121" s="21">
        <v>0</v>
      </c>
      <c r="H2121" s="21">
        <v>4746.8900000000003</v>
      </c>
      <c r="I2121" s="21">
        <v>0</v>
      </c>
    </row>
    <row r="2122" spans="1:9" ht="31.5" x14ac:dyDescent="0.25">
      <c r="A2122" s="44" t="s">
        <v>3449</v>
      </c>
      <c r="B2122" s="44">
        <v>31319242</v>
      </c>
      <c r="C2122" s="36" t="s">
        <v>4596</v>
      </c>
      <c r="D2122" s="20" t="s">
        <v>34</v>
      </c>
      <c r="E2122" s="33" t="s">
        <v>7</v>
      </c>
      <c r="F2122" s="21">
        <v>302.72000000000003</v>
      </c>
      <c r="G2122" s="21">
        <v>0</v>
      </c>
      <c r="H2122" s="21">
        <v>675.18</v>
      </c>
      <c r="I2122" s="21">
        <v>214.7</v>
      </c>
    </row>
    <row r="2123" spans="1:9" ht="31.5" x14ac:dyDescent="0.25">
      <c r="A2123" s="44" t="s">
        <v>3449</v>
      </c>
      <c r="B2123" s="44">
        <v>31319242</v>
      </c>
      <c r="C2123" s="36" t="s">
        <v>4596</v>
      </c>
      <c r="D2123" s="20" t="s">
        <v>34</v>
      </c>
      <c r="E2123" s="33" t="s">
        <v>7</v>
      </c>
      <c r="F2123" s="21">
        <v>2190.62</v>
      </c>
      <c r="G2123" s="21">
        <v>766.71</v>
      </c>
      <c r="H2123" s="21">
        <v>3170.73</v>
      </c>
      <c r="I2123" s="21">
        <v>800.13</v>
      </c>
    </row>
    <row r="2124" spans="1:9" ht="31.5" x14ac:dyDescent="0.25">
      <c r="A2124" s="44" t="s">
        <v>3449</v>
      </c>
      <c r="B2124" s="44">
        <v>31319242</v>
      </c>
      <c r="C2124" s="36" t="s">
        <v>4596</v>
      </c>
      <c r="D2124" s="20" t="s">
        <v>34</v>
      </c>
      <c r="E2124" s="33" t="s">
        <v>7</v>
      </c>
      <c r="F2124" s="21">
        <v>3191.23</v>
      </c>
      <c r="G2124" s="21">
        <v>1030.2</v>
      </c>
      <c r="H2124" s="21">
        <v>4346.84</v>
      </c>
      <c r="I2124" s="21">
        <v>1407.74</v>
      </c>
    </row>
    <row r="2125" spans="1:9" ht="31.5" x14ac:dyDescent="0.25">
      <c r="A2125" s="44" t="s">
        <v>3449</v>
      </c>
      <c r="B2125" s="44">
        <v>31319242</v>
      </c>
      <c r="C2125" s="36" t="s">
        <v>4596</v>
      </c>
      <c r="D2125" s="20" t="s">
        <v>34</v>
      </c>
      <c r="E2125" s="33" t="s">
        <v>7</v>
      </c>
      <c r="F2125" s="21">
        <v>608.92999999999995</v>
      </c>
      <c r="G2125" s="21">
        <v>151.08000000000001</v>
      </c>
      <c r="H2125" s="21">
        <v>1040.32</v>
      </c>
      <c r="I2125" s="21">
        <v>335.39</v>
      </c>
    </row>
    <row r="2126" spans="1:9" ht="31.5" x14ac:dyDescent="0.25">
      <c r="A2126" s="44" t="s">
        <v>3449</v>
      </c>
      <c r="B2126" s="44">
        <v>31319242</v>
      </c>
      <c r="C2126" s="36" t="s">
        <v>4596</v>
      </c>
      <c r="D2126" s="20" t="s">
        <v>34</v>
      </c>
      <c r="E2126" s="33" t="s">
        <v>7</v>
      </c>
      <c r="F2126" s="21">
        <v>1249.17</v>
      </c>
      <c r="G2126" s="21">
        <v>557.83000000000004</v>
      </c>
      <c r="H2126" s="21">
        <v>1072.01</v>
      </c>
      <c r="I2126" s="21">
        <v>0</v>
      </c>
    </row>
    <row r="2127" spans="1:9" ht="31.5" x14ac:dyDescent="0.25">
      <c r="A2127" s="44" t="s">
        <v>3449</v>
      </c>
      <c r="B2127" s="44">
        <v>31319242</v>
      </c>
      <c r="C2127" s="36" t="s">
        <v>4596</v>
      </c>
      <c r="D2127" s="20" t="s">
        <v>34</v>
      </c>
      <c r="E2127" s="33" t="s">
        <v>7</v>
      </c>
      <c r="F2127" s="21">
        <v>0</v>
      </c>
      <c r="G2127" s="21">
        <v>0</v>
      </c>
      <c r="H2127" s="21">
        <v>1387.12</v>
      </c>
      <c r="I2127" s="21">
        <v>0</v>
      </c>
    </row>
    <row r="2128" spans="1:9" ht="31.5" x14ac:dyDescent="0.25">
      <c r="A2128" s="44" t="s">
        <v>3449</v>
      </c>
      <c r="B2128" s="44">
        <v>31319242</v>
      </c>
      <c r="C2128" s="36" t="s">
        <v>4596</v>
      </c>
      <c r="D2128" s="20" t="s">
        <v>34</v>
      </c>
      <c r="E2128" s="33" t="s">
        <v>7</v>
      </c>
      <c r="F2128" s="21">
        <v>1375.02</v>
      </c>
      <c r="G2128" s="21">
        <v>0</v>
      </c>
      <c r="H2128" s="21">
        <v>1494.58</v>
      </c>
      <c r="I2128" s="21">
        <v>0</v>
      </c>
    </row>
    <row r="2129" spans="1:9" ht="31.5" x14ac:dyDescent="0.25">
      <c r="A2129" s="44" t="s">
        <v>3449</v>
      </c>
      <c r="B2129" s="44">
        <v>31319242</v>
      </c>
      <c r="C2129" s="36" t="s">
        <v>4596</v>
      </c>
      <c r="D2129" s="20" t="s">
        <v>34</v>
      </c>
      <c r="E2129" s="33" t="s">
        <v>7</v>
      </c>
      <c r="F2129" s="21">
        <v>936.78</v>
      </c>
      <c r="G2129" s="21">
        <v>0</v>
      </c>
      <c r="H2129" s="21">
        <v>1787.62</v>
      </c>
      <c r="I2129" s="21">
        <v>0</v>
      </c>
    </row>
    <row r="2130" spans="1:9" ht="31.5" x14ac:dyDescent="0.25">
      <c r="A2130" s="44" t="s">
        <v>3449</v>
      </c>
      <c r="B2130" s="44">
        <v>31319242</v>
      </c>
      <c r="C2130" s="59" t="s">
        <v>3479</v>
      </c>
      <c r="D2130" s="20" t="s">
        <v>34</v>
      </c>
      <c r="E2130" s="33" t="s">
        <v>7</v>
      </c>
      <c r="F2130" s="21">
        <v>4196.68</v>
      </c>
      <c r="G2130" s="21">
        <v>2965.07</v>
      </c>
      <c r="H2130" s="21">
        <v>10664.89</v>
      </c>
      <c r="I2130" s="21">
        <v>9112.91</v>
      </c>
    </row>
    <row r="2131" spans="1:9" ht="31.5" x14ac:dyDescent="0.25">
      <c r="A2131" s="44" t="s">
        <v>3449</v>
      </c>
      <c r="B2131" s="44">
        <v>31319242</v>
      </c>
      <c r="C2131" s="36" t="s">
        <v>4596</v>
      </c>
      <c r="D2131" s="20" t="s">
        <v>34</v>
      </c>
      <c r="E2131" s="33" t="s">
        <v>7</v>
      </c>
      <c r="F2131" s="21">
        <v>1588.73</v>
      </c>
      <c r="G2131" s="21">
        <v>0</v>
      </c>
      <c r="H2131" s="21">
        <v>2444.5100000000002</v>
      </c>
      <c r="I2131" s="21">
        <v>0</v>
      </c>
    </row>
    <row r="2132" spans="1:9" ht="31.5" x14ac:dyDescent="0.25">
      <c r="A2132" s="44" t="s">
        <v>3449</v>
      </c>
      <c r="B2132" s="44">
        <v>31319242</v>
      </c>
      <c r="C2132" s="20" t="s">
        <v>3479</v>
      </c>
      <c r="D2132" s="20" t="s">
        <v>34</v>
      </c>
      <c r="E2132" s="33" t="s">
        <v>7</v>
      </c>
      <c r="F2132" s="21">
        <v>2023.68</v>
      </c>
      <c r="G2132" s="21">
        <v>0</v>
      </c>
      <c r="H2132" s="21">
        <v>2683.27</v>
      </c>
      <c r="I2132" s="21">
        <v>0</v>
      </c>
    </row>
    <row r="2133" spans="1:9" ht="31.5" x14ac:dyDescent="0.25">
      <c r="A2133" s="44" t="s">
        <v>3449</v>
      </c>
      <c r="B2133" s="44">
        <v>31319242</v>
      </c>
      <c r="C2133" s="36" t="s">
        <v>4596</v>
      </c>
      <c r="D2133" s="20" t="s">
        <v>34</v>
      </c>
      <c r="E2133" s="33" t="s">
        <v>7</v>
      </c>
      <c r="F2133" s="21">
        <v>0</v>
      </c>
      <c r="G2133" s="21">
        <v>0</v>
      </c>
      <c r="H2133" s="21">
        <v>509.83</v>
      </c>
      <c r="I2133" s="21">
        <v>16.52</v>
      </c>
    </row>
    <row r="2134" spans="1:9" ht="31.5" x14ac:dyDescent="0.25">
      <c r="A2134" s="44" t="s">
        <v>3449</v>
      </c>
      <c r="B2134" s="44">
        <v>31319242</v>
      </c>
      <c r="C2134" s="36" t="s">
        <v>4596</v>
      </c>
      <c r="D2134" s="20" t="s">
        <v>34</v>
      </c>
      <c r="E2134" s="33" t="s">
        <v>7</v>
      </c>
      <c r="F2134" s="21">
        <v>22856.47</v>
      </c>
      <c r="G2134" s="21">
        <v>22027.759999999998</v>
      </c>
      <c r="H2134" s="21">
        <v>29427.26</v>
      </c>
      <c r="I2134" s="21">
        <v>27738.85</v>
      </c>
    </row>
    <row r="2135" spans="1:9" ht="31.5" x14ac:dyDescent="0.25">
      <c r="A2135" s="44" t="s">
        <v>3449</v>
      </c>
      <c r="B2135" s="44">
        <v>31319242</v>
      </c>
      <c r="C2135" s="36" t="s">
        <v>4596</v>
      </c>
      <c r="D2135" s="20" t="s">
        <v>34</v>
      </c>
      <c r="E2135" s="33" t="s">
        <v>7</v>
      </c>
      <c r="F2135" s="21">
        <v>284.55</v>
      </c>
      <c r="G2135" s="21">
        <v>0</v>
      </c>
      <c r="H2135" s="21">
        <v>345.1</v>
      </c>
      <c r="I2135" s="21">
        <v>0</v>
      </c>
    </row>
    <row r="2136" spans="1:9" ht="31.5" x14ac:dyDescent="0.25">
      <c r="A2136" s="44" t="s">
        <v>3449</v>
      </c>
      <c r="B2136" s="44">
        <v>31319242</v>
      </c>
      <c r="C2136" s="36" t="s">
        <v>4596</v>
      </c>
      <c r="D2136" s="20" t="s">
        <v>34</v>
      </c>
      <c r="E2136" s="33" t="s">
        <v>7</v>
      </c>
      <c r="F2136" s="21">
        <v>877.25</v>
      </c>
      <c r="G2136" s="21">
        <v>161.72</v>
      </c>
      <c r="H2136" s="21">
        <v>990.46</v>
      </c>
      <c r="I2136" s="21">
        <v>0</v>
      </c>
    </row>
    <row r="2137" spans="1:9" ht="31.5" x14ac:dyDescent="0.25">
      <c r="A2137" s="44" t="s">
        <v>3449</v>
      </c>
      <c r="B2137" s="44">
        <v>31319242</v>
      </c>
      <c r="C2137" s="20" t="s">
        <v>3479</v>
      </c>
      <c r="D2137" s="20" t="s">
        <v>34</v>
      </c>
      <c r="E2137" s="33" t="s">
        <v>7</v>
      </c>
      <c r="F2137" s="21">
        <v>315.27</v>
      </c>
      <c r="G2137" s="21">
        <v>0</v>
      </c>
      <c r="H2137" s="21">
        <v>0</v>
      </c>
      <c r="I2137" s="21">
        <v>0</v>
      </c>
    </row>
    <row r="2138" spans="1:9" ht="31.5" x14ac:dyDescent="0.25">
      <c r="A2138" s="44" t="s">
        <v>3449</v>
      </c>
      <c r="B2138" s="44">
        <v>31319242</v>
      </c>
      <c r="C2138" s="36" t="s">
        <v>4596</v>
      </c>
      <c r="D2138" s="20" t="s">
        <v>34</v>
      </c>
      <c r="E2138" s="33" t="s">
        <v>7</v>
      </c>
      <c r="F2138" s="21">
        <v>521.51</v>
      </c>
      <c r="G2138" s="21">
        <v>0</v>
      </c>
      <c r="H2138" s="21">
        <v>966.43</v>
      </c>
      <c r="I2138" s="21">
        <v>0</v>
      </c>
    </row>
    <row r="2139" spans="1:9" ht="31.5" x14ac:dyDescent="0.25">
      <c r="A2139" s="44" t="s">
        <v>3449</v>
      </c>
      <c r="B2139" s="44">
        <v>31319242</v>
      </c>
      <c r="C2139" s="36" t="s">
        <v>4596</v>
      </c>
      <c r="D2139" s="20" t="s">
        <v>34</v>
      </c>
      <c r="E2139" s="33" t="s">
        <v>7</v>
      </c>
      <c r="F2139" s="21">
        <v>1122.8499999999999</v>
      </c>
      <c r="G2139" s="21">
        <v>976.34</v>
      </c>
      <c r="H2139" s="21">
        <v>259.55</v>
      </c>
      <c r="I2139" s="21">
        <v>94.68</v>
      </c>
    </row>
    <row r="2140" spans="1:9" ht="31.5" x14ac:dyDescent="0.25">
      <c r="A2140" s="44" t="s">
        <v>3449</v>
      </c>
      <c r="B2140" s="44">
        <v>31319242</v>
      </c>
      <c r="C2140" s="36" t="s">
        <v>4596</v>
      </c>
      <c r="D2140" s="20" t="s">
        <v>34</v>
      </c>
      <c r="E2140" s="33" t="s">
        <v>7</v>
      </c>
      <c r="F2140" s="21">
        <v>1551.5</v>
      </c>
      <c r="G2140" s="21">
        <v>622.08000000000004</v>
      </c>
      <c r="H2140" s="21">
        <v>2118.87</v>
      </c>
      <c r="I2140" s="21">
        <v>697.64</v>
      </c>
    </row>
    <row r="2141" spans="1:9" ht="31.5" x14ac:dyDescent="0.25">
      <c r="A2141" s="44" t="s">
        <v>3449</v>
      </c>
      <c r="B2141" s="44">
        <v>31319242</v>
      </c>
      <c r="C2141" s="36" t="s">
        <v>4596</v>
      </c>
      <c r="D2141" s="20" t="s">
        <v>34</v>
      </c>
      <c r="E2141" s="33" t="s">
        <v>7</v>
      </c>
      <c r="F2141" s="21">
        <v>1922.95</v>
      </c>
      <c r="G2141" s="21">
        <v>0</v>
      </c>
      <c r="H2141" s="21">
        <v>5327.88</v>
      </c>
      <c r="I2141" s="21">
        <v>1655.44</v>
      </c>
    </row>
    <row r="2142" spans="1:9" ht="31.5" x14ac:dyDescent="0.25">
      <c r="A2142" s="44" t="s">
        <v>3449</v>
      </c>
      <c r="B2142" s="44">
        <v>31319242</v>
      </c>
      <c r="C2142" s="20" t="s">
        <v>3479</v>
      </c>
      <c r="D2142" s="20" t="s">
        <v>34</v>
      </c>
      <c r="E2142" s="33" t="s">
        <v>7</v>
      </c>
      <c r="F2142" s="21">
        <v>0</v>
      </c>
      <c r="G2142" s="21">
        <v>0</v>
      </c>
      <c r="H2142" s="21">
        <v>2421.77</v>
      </c>
      <c r="I2142" s="21">
        <v>0</v>
      </c>
    </row>
    <row r="2143" spans="1:9" ht="31.5" x14ac:dyDescent="0.25">
      <c r="A2143" s="44" t="s">
        <v>3449</v>
      </c>
      <c r="B2143" s="44">
        <v>31319242</v>
      </c>
      <c r="C2143" s="36" t="s">
        <v>4596</v>
      </c>
      <c r="D2143" s="20" t="s">
        <v>34</v>
      </c>
      <c r="E2143" s="33" t="s">
        <v>7</v>
      </c>
      <c r="F2143" s="21">
        <v>1307.8399999999999</v>
      </c>
      <c r="G2143" s="21">
        <v>557.26</v>
      </c>
      <c r="H2143" s="21">
        <v>1313.14</v>
      </c>
      <c r="I2143" s="21">
        <v>212.28</v>
      </c>
    </row>
    <row r="2144" spans="1:9" ht="31.5" x14ac:dyDescent="0.25">
      <c r="A2144" s="44" t="s">
        <v>3449</v>
      </c>
      <c r="B2144" s="44">
        <v>31319242</v>
      </c>
      <c r="C2144" s="36" t="s">
        <v>4596</v>
      </c>
      <c r="D2144" s="20" t="s">
        <v>34</v>
      </c>
      <c r="E2144" s="33" t="s">
        <v>7</v>
      </c>
      <c r="F2144" s="21">
        <v>867.27</v>
      </c>
      <c r="G2144" s="21">
        <v>0</v>
      </c>
      <c r="H2144" s="21">
        <v>1213.5899999999999</v>
      </c>
      <c r="I2144" s="21">
        <v>0</v>
      </c>
    </row>
    <row r="2145" spans="1:9" ht="31.5" x14ac:dyDescent="0.25">
      <c r="A2145" s="44" t="s">
        <v>3449</v>
      </c>
      <c r="B2145" s="44">
        <v>31319242</v>
      </c>
      <c r="C2145" s="20" t="s">
        <v>3479</v>
      </c>
      <c r="D2145" s="20" t="s">
        <v>34</v>
      </c>
      <c r="E2145" s="33" t="s">
        <v>7</v>
      </c>
      <c r="F2145" s="21">
        <v>2086.8000000000002</v>
      </c>
      <c r="G2145" s="21">
        <v>0</v>
      </c>
      <c r="H2145" s="21">
        <v>2734.46</v>
      </c>
      <c r="I2145" s="21">
        <v>0</v>
      </c>
    </row>
    <row r="2146" spans="1:9" ht="31.5" x14ac:dyDescent="0.25">
      <c r="A2146" s="44" t="s">
        <v>3449</v>
      </c>
      <c r="B2146" s="44">
        <v>31319242</v>
      </c>
      <c r="C2146" s="36" t="s">
        <v>4596</v>
      </c>
      <c r="D2146" s="20" t="s">
        <v>34</v>
      </c>
      <c r="E2146" s="33" t="s">
        <v>7</v>
      </c>
      <c r="F2146" s="21">
        <v>2171.6799999999998</v>
      </c>
      <c r="G2146" s="21">
        <v>779.82</v>
      </c>
      <c r="H2146" s="21">
        <v>2495.9899999999998</v>
      </c>
      <c r="I2146" s="21">
        <v>682.5</v>
      </c>
    </row>
    <row r="2147" spans="1:9" ht="31.5" x14ac:dyDescent="0.25">
      <c r="A2147" s="44" t="s">
        <v>3449</v>
      </c>
      <c r="B2147" s="44">
        <v>31319242</v>
      </c>
      <c r="C2147" s="20" t="s">
        <v>3479</v>
      </c>
      <c r="D2147" s="20" t="s">
        <v>34</v>
      </c>
      <c r="E2147" s="33" t="s">
        <v>7</v>
      </c>
      <c r="F2147" s="21">
        <v>1355.01</v>
      </c>
      <c r="G2147" s="21">
        <v>443.9</v>
      </c>
      <c r="H2147" s="21">
        <v>1949.57</v>
      </c>
      <c r="I2147" s="21">
        <v>619.29999999999995</v>
      </c>
    </row>
    <row r="2148" spans="1:9" ht="31.5" x14ac:dyDescent="0.25">
      <c r="A2148" s="44" t="s">
        <v>3449</v>
      </c>
      <c r="B2148" s="44">
        <v>31319242</v>
      </c>
      <c r="C2148" s="36" t="s">
        <v>4596</v>
      </c>
      <c r="D2148" s="20" t="s">
        <v>34</v>
      </c>
      <c r="E2148" s="33" t="s">
        <v>7</v>
      </c>
      <c r="F2148" s="21">
        <v>741.71</v>
      </c>
      <c r="G2148" s="21">
        <v>0</v>
      </c>
      <c r="H2148" s="21">
        <v>1806.05</v>
      </c>
      <c r="I2148" s="21">
        <v>623.59</v>
      </c>
    </row>
    <row r="2149" spans="1:9" ht="31.5" x14ac:dyDescent="0.25">
      <c r="A2149" s="44" t="s">
        <v>3449</v>
      </c>
      <c r="B2149" s="44">
        <v>31319242</v>
      </c>
      <c r="C2149" s="20" t="s">
        <v>3479</v>
      </c>
      <c r="D2149" s="20" t="s">
        <v>34</v>
      </c>
      <c r="E2149" s="33" t="s">
        <v>7</v>
      </c>
      <c r="F2149" s="21">
        <v>2636.91</v>
      </c>
      <c r="G2149" s="21">
        <v>1167.22</v>
      </c>
      <c r="H2149" s="21">
        <v>4696.88</v>
      </c>
      <c r="I2149" s="21">
        <v>2587.7800000000002</v>
      </c>
    </row>
    <row r="2150" spans="1:9" ht="31.5" x14ac:dyDescent="0.25">
      <c r="A2150" s="44" t="s">
        <v>3449</v>
      </c>
      <c r="B2150" s="44">
        <v>31319242</v>
      </c>
      <c r="C2150" s="20" t="s">
        <v>3479</v>
      </c>
      <c r="D2150" s="20" t="s">
        <v>34</v>
      </c>
      <c r="E2150" s="33" t="s">
        <v>7</v>
      </c>
      <c r="F2150" s="21">
        <v>540.26</v>
      </c>
      <c r="G2150" s="21">
        <v>0</v>
      </c>
      <c r="H2150" s="21">
        <v>1736.03</v>
      </c>
      <c r="I2150" s="21">
        <v>587.67999999999995</v>
      </c>
    </row>
    <row r="2151" spans="1:9" ht="31.5" x14ac:dyDescent="0.25">
      <c r="A2151" s="44" t="s">
        <v>3449</v>
      </c>
      <c r="B2151" s="44">
        <v>31319242</v>
      </c>
      <c r="C2151" s="36" t="s">
        <v>4596</v>
      </c>
      <c r="D2151" s="20" t="s">
        <v>34</v>
      </c>
      <c r="E2151" s="33" t="s">
        <v>7</v>
      </c>
      <c r="F2151" s="21">
        <v>1777.38</v>
      </c>
      <c r="G2151" s="21">
        <v>747.23</v>
      </c>
      <c r="H2151" s="21">
        <v>1656.09</v>
      </c>
      <c r="I2151" s="21">
        <v>87.05</v>
      </c>
    </row>
    <row r="2152" spans="1:9" ht="31.5" x14ac:dyDescent="0.25">
      <c r="A2152" s="44" t="s">
        <v>3449</v>
      </c>
      <c r="B2152" s="44">
        <v>31319242</v>
      </c>
      <c r="C2152" s="36" t="s">
        <v>4596</v>
      </c>
      <c r="D2152" s="20" t="s">
        <v>34</v>
      </c>
      <c r="E2152" s="33" t="s">
        <v>7</v>
      </c>
      <c r="F2152" s="21">
        <v>5189.17</v>
      </c>
      <c r="G2152" s="21">
        <v>2556.5500000000002</v>
      </c>
      <c r="H2152" s="21">
        <v>2146.88</v>
      </c>
      <c r="I2152" s="21">
        <v>0</v>
      </c>
    </row>
    <row r="2153" spans="1:9" ht="31.5" x14ac:dyDescent="0.25">
      <c r="A2153" s="44" t="s">
        <v>3449</v>
      </c>
      <c r="B2153" s="44">
        <v>31319242</v>
      </c>
      <c r="C2153" s="20" t="s">
        <v>3479</v>
      </c>
      <c r="D2153" s="20" t="s">
        <v>34</v>
      </c>
      <c r="E2153" s="33" t="s">
        <v>7</v>
      </c>
      <c r="F2153" s="21">
        <v>0</v>
      </c>
      <c r="G2153" s="21">
        <v>0</v>
      </c>
      <c r="H2153" s="21">
        <v>1563.35</v>
      </c>
      <c r="I2153" s="21">
        <v>0</v>
      </c>
    </row>
    <row r="2154" spans="1:9" ht="31.5" x14ac:dyDescent="0.25">
      <c r="A2154" s="44" t="s">
        <v>3449</v>
      </c>
      <c r="B2154" s="44">
        <v>31319242</v>
      </c>
      <c r="C2154" s="36" t="s">
        <v>4596</v>
      </c>
      <c r="D2154" s="20" t="s">
        <v>34</v>
      </c>
      <c r="E2154" s="33" t="s">
        <v>7</v>
      </c>
      <c r="F2154" s="21">
        <v>4444.5600000000004</v>
      </c>
      <c r="G2154" s="21">
        <v>1806.04</v>
      </c>
      <c r="H2154" s="21">
        <v>0</v>
      </c>
      <c r="I2154" s="21">
        <v>0</v>
      </c>
    </row>
    <row r="2155" spans="1:9" ht="31.5" x14ac:dyDescent="0.25">
      <c r="A2155" s="44" t="s">
        <v>3449</v>
      </c>
      <c r="B2155" s="44">
        <v>31319242</v>
      </c>
      <c r="C2155" s="36" t="s">
        <v>4596</v>
      </c>
      <c r="D2155" s="20" t="s">
        <v>34</v>
      </c>
      <c r="E2155" s="33" t="s">
        <v>7</v>
      </c>
      <c r="F2155" s="21">
        <v>1247.46</v>
      </c>
      <c r="G2155" s="21">
        <v>482.86</v>
      </c>
      <c r="H2155" s="21">
        <v>0</v>
      </c>
      <c r="I2155" s="21">
        <v>0</v>
      </c>
    </row>
    <row r="2156" spans="1:9" ht="31.5" x14ac:dyDescent="0.25">
      <c r="A2156" s="44" t="s">
        <v>3449</v>
      </c>
      <c r="B2156" s="44">
        <v>31319242</v>
      </c>
      <c r="C2156" s="36" t="s">
        <v>4596</v>
      </c>
      <c r="D2156" s="20" t="s">
        <v>34</v>
      </c>
      <c r="E2156" s="33" t="s">
        <v>7</v>
      </c>
      <c r="F2156" s="21">
        <v>2150.33</v>
      </c>
      <c r="G2156" s="21">
        <v>795.11</v>
      </c>
      <c r="H2156" s="21">
        <v>2513.5700000000002</v>
      </c>
      <c r="I2156" s="21">
        <v>785.35</v>
      </c>
    </row>
    <row r="2157" spans="1:9" ht="31.5" x14ac:dyDescent="0.25">
      <c r="A2157" s="44" t="s">
        <v>3449</v>
      </c>
      <c r="B2157" s="44">
        <v>31319242</v>
      </c>
      <c r="C2157" s="36" t="s">
        <v>4596</v>
      </c>
      <c r="D2157" s="20" t="s">
        <v>34</v>
      </c>
      <c r="E2157" s="33" t="s">
        <v>7</v>
      </c>
      <c r="F2157" s="21">
        <v>0</v>
      </c>
      <c r="G2157" s="21">
        <v>0</v>
      </c>
      <c r="H2157" s="21">
        <v>1182.46</v>
      </c>
      <c r="I2157" s="21">
        <v>0</v>
      </c>
    </row>
    <row r="2158" spans="1:9" ht="31.5" x14ac:dyDescent="0.25">
      <c r="A2158" s="44" t="s">
        <v>3449</v>
      </c>
      <c r="B2158" s="44">
        <v>31319242</v>
      </c>
      <c r="C2158" s="36" t="s">
        <v>4596</v>
      </c>
      <c r="D2158" s="20" t="s">
        <v>34</v>
      </c>
      <c r="E2158" s="33" t="s">
        <v>7</v>
      </c>
      <c r="F2158" s="21">
        <v>1318.67</v>
      </c>
      <c r="G2158" s="21">
        <v>7.0000000000000007E-2</v>
      </c>
      <c r="H2158" s="21">
        <v>0.38</v>
      </c>
      <c r="I2158" s="21">
        <v>0.38</v>
      </c>
    </row>
    <row r="2159" spans="1:9" ht="31.5" x14ac:dyDescent="0.25">
      <c r="A2159" s="44" t="s">
        <v>3449</v>
      </c>
      <c r="B2159" s="44">
        <v>31319242</v>
      </c>
      <c r="C2159" s="36" t="s">
        <v>4596</v>
      </c>
      <c r="D2159" s="20" t="s">
        <v>34</v>
      </c>
      <c r="E2159" s="33" t="s">
        <v>7</v>
      </c>
      <c r="F2159" s="21">
        <v>1241.48</v>
      </c>
      <c r="G2159" s="21">
        <v>0</v>
      </c>
      <c r="H2159" s="21">
        <v>2505.9499999999998</v>
      </c>
      <c r="I2159" s="21">
        <v>847.75</v>
      </c>
    </row>
    <row r="2160" spans="1:9" ht="31.5" x14ac:dyDescent="0.25">
      <c r="A2160" s="44" t="s">
        <v>3449</v>
      </c>
      <c r="B2160" s="44">
        <v>31319242</v>
      </c>
      <c r="C2160" s="36" t="s">
        <v>4596</v>
      </c>
      <c r="D2160" s="20" t="s">
        <v>34</v>
      </c>
      <c r="E2160" s="33" t="s">
        <v>7</v>
      </c>
      <c r="F2160" s="21">
        <v>73.260000000000005</v>
      </c>
      <c r="G2160" s="21">
        <v>0</v>
      </c>
      <c r="H2160" s="21">
        <v>145.81</v>
      </c>
      <c r="I2160" s="21">
        <v>43.49</v>
      </c>
    </row>
    <row r="2161" spans="1:9" ht="31.5" x14ac:dyDescent="0.25">
      <c r="A2161" s="44" t="s">
        <v>3449</v>
      </c>
      <c r="B2161" s="44">
        <v>31319242</v>
      </c>
      <c r="C2161" s="36" t="s">
        <v>4596</v>
      </c>
      <c r="D2161" s="20" t="s">
        <v>34</v>
      </c>
      <c r="E2161" s="33" t="s">
        <v>7</v>
      </c>
      <c r="F2161" s="21">
        <v>1759.01</v>
      </c>
      <c r="G2161" s="21">
        <v>645.57000000000005</v>
      </c>
      <c r="H2161" s="21">
        <v>3316.09</v>
      </c>
      <c r="I2161" s="21">
        <v>1036.44</v>
      </c>
    </row>
    <row r="2162" spans="1:9" ht="31.5" x14ac:dyDescent="0.25">
      <c r="A2162" s="44" t="s">
        <v>3449</v>
      </c>
      <c r="B2162" s="44">
        <v>31319242</v>
      </c>
      <c r="C2162" s="36" t="s">
        <v>4596</v>
      </c>
      <c r="D2162" s="20" t="s">
        <v>34</v>
      </c>
      <c r="E2162" s="33" t="s">
        <v>7</v>
      </c>
      <c r="F2162" s="21">
        <v>0</v>
      </c>
      <c r="G2162" s="21">
        <v>0</v>
      </c>
      <c r="H2162" s="21">
        <v>11819.07</v>
      </c>
      <c r="I2162" s="21">
        <v>8294.43</v>
      </c>
    </row>
    <row r="2163" spans="1:9" ht="31.5" x14ac:dyDescent="0.25">
      <c r="A2163" s="44" t="s">
        <v>3449</v>
      </c>
      <c r="B2163" s="44">
        <v>31319242</v>
      </c>
      <c r="C2163" s="36" t="s">
        <v>4596</v>
      </c>
      <c r="D2163" s="20" t="s">
        <v>34</v>
      </c>
      <c r="E2163" s="33" t="s">
        <v>7</v>
      </c>
      <c r="F2163" s="21">
        <v>91.57</v>
      </c>
      <c r="G2163" s="21">
        <v>0</v>
      </c>
      <c r="H2163" s="21">
        <v>375.2</v>
      </c>
      <c r="I2163" s="21">
        <v>0</v>
      </c>
    </row>
    <row r="2164" spans="1:9" ht="31.5" x14ac:dyDescent="0.25">
      <c r="A2164" s="44" t="s">
        <v>3449</v>
      </c>
      <c r="B2164" s="44">
        <v>31319242</v>
      </c>
      <c r="C2164" s="20" t="s">
        <v>3479</v>
      </c>
      <c r="D2164" s="20" t="s">
        <v>34</v>
      </c>
      <c r="E2164" s="33" t="s">
        <v>7</v>
      </c>
      <c r="F2164" s="21">
        <v>2829.35</v>
      </c>
      <c r="G2164" s="21">
        <v>2829.35</v>
      </c>
      <c r="H2164" s="21">
        <v>2829.35</v>
      </c>
      <c r="I2164" s="21">
        <v>2829.35</v>
      </c>
    </row>
    <row r="2165" spans="1:9" ht="31.5" x14ac:dyDescent="0.25">
      <c r="A2165" s="44" t="s">
        <v>3449</v>
      </c>
      <c r="B2165" s="44">
        <v>31319242</v>
      </c>
      <c r="C2165" s="20" t="s">
        <v>3479</v>
      </c>
      <c r="D2165" s="20" t="s">
        <v>34</v>
      </c>
      <c r="E2165" s="33" t="s">
        <v>7</v>
      </c>
      <c r="F2165" s="21">
        <v>0.08</v>
      </c>
      <c r="G2165" s="21">
        <v>0</v>
      </c>
      <c r="H2165" s="21">
        <v>317.7</v>
      </c>
      <c r="I2165" s="21">
        <v>0.08</v>
      </c>
    </row>
    <row r="2166" spans="1:9" ht="31.5" x14ac:dyDescent="0.25">
      <c r="A2166" s="44" t="s">
        <v>3449</v>
      </c>
      <c r="B2166" s="44">
        <v>31319242</v>
      </c>
      <c r="C2166" s="36" t="s">
        <v>4596</v>
      </c>
      <c r="D2166" s="20" t="s">
        <v>34</v>
      </c>
      <c r="E2166" s="33" t="s">
        <v>7</v>
      </c>
      <c r="F2166" s="21">
        <v>3044.23</v>
      </c>
      <c r="G2166" s="21">
        <v>1038.8599999999999</v>
      </c>
      <c r="H2166" s="21">
        <v>4730.88</v>
      </c>
      <c r="I2166" s="21">
        <v>1189.19</v>
      </c>
    </row>
    <row r="2167" spans="1:9" ht="31.5" x14ac:dyDescent="0.25">
      <c r="A2167" s="44" t="s">
        <v>3449</v>
      </c>
      <c r="B2167" s="44">
        <v>31319242</v>
      </c>
      <c r="C2167" s="36" t="s">
        <v>4596</v>
      </c>
      <c r="D2167" s="20" t="s">
        <v>34</v>
      </c>
      <c r="E2167" s="33" t="s">
        <v>7</v>
      </c>
      <c r="F2167" s="21">
        <v>928.68</v>
      </c>
      <c r="G2167" s="21">
        <v>397.58</v>
      </c>
      <c r="H2167" s="21">
        <v>1874.79</v>
      </c>
      <c r="I2167" s="21">
        <v>1107.33</v>
      </c>
    </row>
    <row r="2168" spans="1:9" ht="31.5" x14ac:dyDescent="0.25">
      <c r="A2168" s="44" t="s">
        <v>3449</v>
      </c>
      <c r="B2168" s="44">
        <v>31319242</v>
      </c>
      <c r="C2168" s="20" t="s">
        <v>3479</v>
      </c>
      <c r="D2168" s="20" t="s">
        <v>34</v>
      </c>
      <c r="E2168" s="33" t="s">
        <v>7</v>
      </c>
      <c r="F2168" s="21">
        <v>1877.17</v>
      </c>
      <c r="G2168" s="21">
        <v>0</v>
      </c>
      <c r="H2168" s="21">
        <v>2606.63</v>
      </c>
      <c r="I2168" s="21">
        <v>2.94</v>
      </c>
    </row>
    <row r="2169" spans="1:9" ht="31.5" x14ac:dyDescent="0.25">
      <c r="A2169" s="44" t="s">
        <v>3449</v>
      </c>
      <c r="B2169" s="44">
        <v>31319242</v>
      </c>
      <c r="C2169" s="36" t="s">
        <v>4596</v>
      </c>
      <c r="D2169" s="20" t="s">
        <v>34</v>
      </c>
      <c r="E2169" s="33" t="s">
        <v>7</v>
      </c>
      <c r="F2169" s="21">
        <v>2099.4499999999998</v>
      </c>
      <c r="G2169" s="21">
        <v>776.27</v>
      </c>
      <c r="H2169" s="21">
        <v>3327.14</v>
      </c>
      <c r="I2169" s="21">
        <v>1280.57</v>
      </c>
    </row>
    <row r="2170" spans="1:9" ht="31.5" x14ac:dyDescent="0.25">
      <c r="A2170" s="44" t="s">
        <v>3449</v>
      </c>
      <c r="B2170" s="44">
        <v>31319242</v>
      </c>
      <c r="C2170" s="36" t="s">
        <v>4596</v>
      </c>
      <c r="D2170" s="20" t="s">
        <v>34</v>
      </c>
      <c r="E2170" s="33" t="s">
        <v>7</v>
      </c>
      <c r="F2170" s="21">
        <v>769.15</v>
      </c>
      <c r="G2170" s="21">
        <v>0</v>
      </c>
      <c r="H2170" s="21">
        <v>1068.72</v>
      </c>
      <c r="I2170" s="21">
        <v>0</v>
      </c>
    </row>
    <row r="2171" spans="1:9" ht="31.5" x14ac:dyDescent="0.25">
      <c r="A2171" s="44" t="s">
        <v>3449</v>
      </c>
      <c r="B2171" s="44">
        <v>31319242</v>
      </c>
      <c r="C2171" s="36" t="s">
        <v>4596</v>
      </c>
      <c r="D2171" s="20" t="s">
        <v>34</v>
      </c>
      <c r="E2171" s="33" t="s">
        <v>7</v>
      </c>
      <c r="F2171" s="21">
        <v>2038.75</v>
      </c>
      <c r="G2171" s="21">
        <v>784.25</v>
      </c>
      <c r="H2171" s="21">
        <v>2780.73</v>
      </c>
      <c r="I2171" s="21">
        <v>842.18</v>
      </c>
    </row>
    <row r="2172" spans="1:9" ht="31.5" x14ac:dyDescent="0.25">
      <c r="A2172" s="44" t="s">
        <v>3449</v>
      </c>
      <c r="B2172" s="44">
        <v>31319242</v>
      </c>
      <c r="C2172" s="20" t="s">
        <v>3479</v>
      </c>
      <c r="D2172" s="20" t="s">
        <v>34</v>
      </c>
      <c r="E2172" s="33" t="s">
        <v>7</v>
      </c>
      <c r="F2172" s="21">
        <v>14135.64</v>
      </c>
      <c r="G2172" s="21">
        <v>2524.0700000000002</v>
      </c>
      <c r="H2172" s="21">
        <v>18102.509999999998</v>
      </c>
      <c r="I2172" s="21">
        <v>1799.67</v>
      </c>
    </row>
    <row r="2173" spans="1:9" ht="31.5" x14ac:dyDescent="0.25">
      <c r="A2173" s="44" t="s">
        <v>3449</v>
      </c>
      <c r="B2173" s="44">
        <v>31319242</v>
      </c>
      <c r="C2173" s="36" t="s">
        <v>4596</v>
      </c>
      <c r="D2173" s="20" t="s">
        <v>34</v>
      </c>
      <c r="E2173" s="33" t="s">
        <v>7</v>
      </c>
      <c r="F2173" s="21">
        <v>3137.85</v>
      </c>
      <c r="G2173" s="21">
        <v>1323.89</v>
      </c>
      <c r="H2173" s="21">
        <v>4097.1499999999996</v>
      </c>
      <c r="I2173" s="21">
        <v>1436.98</v>
      </c>
    </row>
    <row r="2174" spans="1:9" ht="47.25" x14ac:dyDescent="0.25">
      <c r="A2174" s="44" t="s">
        <v>3449</v>
      </c>
      <c r="B2174" s="44">
        <v>31319242</v>
      </c>
      <c r="C2174" s="20" t="s">
        <v>3587</v>
      </c>
      <c r="D2174" s="20" t="s">
        <v>2281</v>
      </c>
      <c r="E2174" s="33" t="s">
        <v>7</v>
      </c>
      <c r="F2174" s="21">
        <v>2526.35</v>
      </c>
      <c r="G2174" s="21">
        <v>873.53</v>
      </c>
      <c r="H2174" s="21">
        <v>0</v>
      </c>
      <c r="I2174" s="21">
        <v>0</v>
      </c>
    </row>
    <row r="2175" spans="1:9" ht="63" x14ac:dyDescent="0.25">
      <c r="A2175" s="44" t="s">
        <v>3449</v>
      </c>
      <c r="B2175" s="44">
        <v>31319242</v>
      </c>
      <c r="C2175" s="20" t="s">
        <v>3588</v>
      </c>
      <c r="D2175" s="20" t="s">
        <v>292</v>
      </c>
      <c r="E2175" s="33" t="s">
        <v>7</v>
      </c>
      <c r="F2175" s="21">
        <v>1983600.91</v>
      </c>
      <c r="G2175" s="21">
        <v>572826.78</v>
      </c>
      <c r="H2175" s="21">
        <v>19614763.719999999</v>
      </c>
      <c r="I2175" s="21">
        <v>10801294.949999999</v>
      </c>
    </row>
    <row r="2176" spans="1:9" ht="31.5" x14ac:dyDescent="0.25">
      <c r="A2176" s="44" t="s">
        <v>3449</v>
      </c>
      <c r="B2176" s="44">
        <v>31319242</v>
      </c>
      <c r="C2176" s="36" t="s">
        <v>4596</v>
      </c>
      <c r="D2176" s="20" t="s">
        <v>34</v>
      </c>
      <c r="E2176" s="33" t="s">
        <v>7</v>
      </c>
      <c r="F2176" s="21">
        <v>717.4</v>
      </c>
      <c r="G2176" s="21">
        <v>0</v>
      </c>
      <c r="H2176" s="21">
        <v>1118.49</v>
      </c>
      <c r="I2176" s="21">
        <v>0</v>
      </c>
    </row>
    <row r="2177" spans="1:9" ht="31.5" x14ac:dyDescent="0.25">
      <c r="A2177" s="44" t="s">
        <v>3449</v>
      </c>
      <c r="B2177" s="44">
        <v>31319242</v>
      </c>
      <c r="C2177" s="36" t="s">
        <v>4596</v>
      </c>
      <c r="D2177" s="20" t="s">
        <v>34</v>
      </c>
      <c r="E2177" s="33" t="s">
        <v>7</v>
      </c>
      <c r="F2177" s="21">
        <v>1404.26</v>
      </c>
      <c r="G2177" s="21">
        <v>0</v>
      </c>
      <c r="H2177" s="21">
        <v>2125.9299999999998</v>
      </c>
      <c r="I2177" s="21">
        <v>0</v>
      </c>
    </row>
    <row r="2178" spans="1:9" ht="63" x14ac:dyDescent="0.25">
      <c r="A2178" s="44" t="s">
        <v>3449</v>
      </c>
      <c r="B2178" s="44">
        <v>31319242</v>
      </c>
      <c r="C2178" s="20" t="s">
        <v>3589</v>
      </c>
      <c r="D2178" s="20" t="s">
        <v>3590</v>
      </c>
      <c r="E2178" s="33" t="s">
        <v>7</v>
      </c>
      <c r="F2178" s="21">
        <v>651.47</v>
      </c>
      <c r="G2178" s="21">
        <v>0</v>
      </c>
      <c r="H2178" s="21">
        <v>1000</v>
      </c>
      <c r="I2178" s="21">
        <v>1000</v>
      </c>
    </row>
    <row r="2179" spans="1:9" ht="31.5" x14ac:dyDescent="0.25">
      <c r="A2179" s="44" t="s">
        <v>3449</v>
      </c>
      <c r="B2179" s="44">
        <v>31319242</v>
      </c>
      <c r="C2179" s="20" t="s">
        <v>3479</v>
      </c>
      <c r="D2179" s="20" t="s">
        <v>34</v>
      </c>
      <c r="E2179" s="33" t="s">
        <v>7</v>
      </c>
      <c r="F2179" s="21">
        <v>58422.5</v>
      </c>
      <c r="G2179" s="21">
        <v>54448.39</v>
      </c>
      <c r="H2179" s="21">
        <v>51322.19</v>
      </c>
      <c r="I2179" s="21">
        <v>51322.19</v>
      </c>
    </row>
    <row r="2180" spans="1:9" ht="31.5" x14ac:dyDescent="0.25">
      <c r="A2180" s="44" t="s">
        <v>3449</v>
      </c>
      <c r="B2180" s="44">
        <v>31319242</v>
      </c>
      <c r="C2180" s="36" t="s">
        <v>4596</v>
      </c>
      <c r="D2180" s="20" t="s">
        <v>34</v>
      </c>
      <c r="E2180" s="33" t="s">
        <v>7</v>
      </c>
      <c r="F2180" s="21">
        <v>4291.8</v>
      </c>
      <c r="G2180" s="21">
        <v>1718.7</v>
      </c>
      <c r="H2180" s="21">
        <v>3933.95</v>
      </c>
      <c r="I2180" s="21">
        <v>0</v>
      </c>
    </row>
    <row r="2181" spans="1:9" ht="63" x14ac:dyDescent="0.25">
      <c r="A2181" s="44" t="s">
        <v>3449</v>
      </c>
      <c r="B2181" s="44">
        <v>31319242</v>
      </c>
      <c r="C2181" s="20" t="s">
        <v>3591</v>
      </c>
      <c r="D2181" s="20" t="s">
        <v>1521</v>
      </c>
      <c r="E2181" s="33" t="s">
        <v>7</v>
      </c>
      <c r="F2181" s="21">
        <v>13764.92</v>
      </c>
      <c r="G2181" s="21">
        <v>0</v>
      </c>
      <c r="H2181" s="21">
        <v>42147.14</v>
      </c>
      <c r="I2181" s="21">
        <v>0</v>
      </c>
    </row>
    <row r="2182" spans="1:9" ht="31.5" x14ac:dyDescent="0.25">
      <c r="A2182" s="44" t="s">
        <v>3449</v>
      </c>
      <c r="B2182" s="44">
        <v>31319242</v>
      </c>
      <c r="C2182" s="36" t="s">
        <v>4596</v>
      </c>
      <c r="D2182" s="20" t="s">
        <v>34</v>
      </c>
      <c r="E2182" s="33" t="s">
        <v>7</v>
      </c>
      <c r="F2182" s="21">
        <v>1329.66</v>
      </c>
      <c r="G2182" s="21">
        <v>448.97</v>
      </c>
      <c r="H2182" s="21">
        <v>1450.75</v>
      </c>
      <c r="I2182" s="21">
        <v>0</v>
      </c>
    </row>
    <row r="2183" spans="1:9" ht="31.5" x14ac:dyDescent="0.25">
      <c r="A2183" s="44" t="s">
        <v>3449</v>
      </c>
      <c r="B2183" s="44">
        <v>31319242</v>
      </c>
      <c r="C2183" s="36" t="s">
        <v>4596</v>
      </c>
      <c r="D2183" s="20" t="s">
        <v>34</v>
      </c>
      <c r="E2183" s="33" t="s">
        <v>7</v>
      </c>
      <c r="F2183" s="21">
        <v>2210.2600000000002</v>
      </c>
      <c r="G2183" s="21">
        <v>887.09</v>
      </c>
      <c r="H2183" s="21">
        <v>3430.94</v>
      </c>
      <c r="I2183" s="21">
        <v>1094.44</v>
      </c>
    </row>
    <row r="2184" spans="1:9" ht="31.5" x14ac:dyDescent="0.25">
      <c r="A2184" s="44" t="s">
        <v>3449</v>
      </c>
      <c r="B2184" s="44">
        <v>31319242</v>
      </c>
      <c r="C2184" s="20" t="s">
        <v>3592</v>
      </c>
      <c r="D2184" s="20" t="s">
        <v>1191</v>
      </c>
      <c r="E2184" s="33" t="s">
        <v>7</v>
      </c>
      <c r="F2184" s="21">
        <v>4532.9799999999996</v>
      </c>
      <c r="G2184" s="21">
        <v>815.27</v>
      </c>
      <c r="H2184" s="21">
        <v>6956.01</v>
      </c>
      <c r="I2184" s="21">
        <v>2044.25</v>
      </c>
    </row>
    <row r="2185" spans="1:9" ht="31.5" x14ac:dyDescent="0.25">
      <c r="A2185" s="44" t="s">
        <v>3449</v>
      </c>
      <c r="B2185" s="44">
        <v>31319242</v>
      </c>
      <c r="C2185" s="20" t="s">
        <v>3479</v>
      </c>
      <c r="D2185" s="20" t="s">
        <v>34</v>
      </c>
      <c r="E2185" s="33" t="s">
        <v>7</v>
      </c>
      <c r="F2185" s="21">
        <v>0</v>
      </c>
      <c r="G2185" s="21">
        <v>0</v>
      </c>
      <c r="H2185" s="21">
        <v>897.55</v>
      </c>
      <c r="I2185" s="21">
        <v>0</v>
      </c>
    </row>
    <row r="2186" spans="1:9" ht="31.5" x14ac:dyDescent="0.25">
      <c r="A2186" s="44" t="s">
        <v>3449</v>
      </c>
      <c r="B2186" s="44">
        <v>31319242</v>
      </c>
      <c r="C2186" s="36" t="s">
        <v>4596</v>
      </c>
      <c r="D2186" s="20" t="s">
        <v>34</v>
      </c>
      <c r="E2186" s="33" t="s">
        <v>7</v>
      </c>
      <c r="F2186" s="21">
        <v>805.81</v>
      </c>
      <c r="G2186" s="21">
        <v>0</v>
      </c>
      <c r="H2186" s="21">
        <v>1182.46</v>
      </c>
      <c r="I2186" s="21">
        <v>0</v>
      </c>
    </row>
    <row r="2187" spans="1:9" ht="78.75" x14ac:dyDescent="0.25">
      <c r="A2187" s="44" t="s">
        <v>3449</v>
      </c>
      <c r="B2187" s="44">
        <v>31319242</v>
      </c>
      <c r="C2187" s="20" t="s">
        <v>3593</v>
      </c>
      <c r="D2187" s="20" t="s">
        <v>3594</v>
      </c>
      <c r="E2187" s="33" t="s">
        <v>7</v>
      </c>
      <c r="F2187" s="21">
        <v>2911.91</v>
      </c>
      <c r="G2187" s="21">
        <v>0</v>
      </c>
      <c r="H2187" s="21">
        <v>7094.04</v>
      </c>
      <c r="I2187" s="21">
        <v>2347.14</v>
      </c>
    </row>
    <row r="2188" spans="1:9" ht="63" x14ac:dyDescent="0.25">
      <c r="A2188" s="44" t="s">
        <v>3449</v>
      </c>
      <c r="B2188" s="44">
        <v>31319242</v>
      </c>
      <c r="C2188" s="20" t="s">
        <v>3595</v>
      </c>
      <c r="D2188" s="20" t="s">
        <v>3596</v>
      </c>
      <c r="E2188" s="33" t="s">
        <v>7</v>
      </c>
      <c r="F2188" s="21">
        <v>83718.05</v>
      </c>
      <c r="G2188" s="21">
        <v>37926.339999999997</v>
      </c>
      <c r="H2188" s="21">
        <v>255540.68</v>
      </c>
      <c r="I2188" s="21">
        <v>185388.97</v>
      </c>
    </row>
    <row r="2189" spans="1:9" ht="31.5" x14ac:dyDescent="0.25">
      <c r="A2189" s="44" t="s">
        <v>3449</v>
      </c>
      <c r="B2189" s="44">
        <v>31319242</v>
      </c>
      <c r="C2189" s="36" t="s">
        <v>4596</v>
      </c>
      <c r="D2189" s="20" t="s">
        <v>34</v>
      </c>
      <c r="E2189" s="33" t="s">
        <v>7</v>
      </c>
      <c r="F2189" s="21">
        <v>619.6</v>
      </c>
      <c r="G2189" s="21">
        <v>0</v>
      </c>
      <c r="H2189" s="21">
        <v>0</v>
      </c>
      <c r="I2189" s="21">
        <v>0</v>
      </c>
    </row>
    <row r="2190" spans="1:9" ht="31.5" x14ac:dyDescent="0.25">
      <c r="A2190" s="44" t="s">
        <v>3449</v>
      </c>
      <c r="B2190" s="44">
        <v>31319242</v>
      </c>
      <c r="C2190" s="20" t="s">
        <v>3479</v>
      </c>
      <c r="D2190" s="20" t="s">
        <v>34</v>
      </c>
      <c r="E2190" s="33" t="s">
        <v>7</v>
      </c>
      <c r="F2190" s="21">
        <v>0</v>
      </c>
      <c r="G2190" s="21">
        <v>0</v>
      </c>
      <c r="H2190" s="21">
        <v>35064.01</v>
      </c>
      <c r="I2190" s="21">
        <v>29879.37</v>
      </c>
    </row>
    <row r="2191" spans="1:9" ht="31.5" x14ac:dyDescent="0.25">
      <c r="A2191" s="44" t="s">
        <v>3449</v>
      </c>
      <c r="B2191" s="44">
        <v>31319242</v>
      </c>
      <c r="C2191" s="20" t="s">
        <v>3597</v>
      </c>
      <c r="D2191" s="20" t="s">
        <v>3598</v>
      </c>
      <c r="E2191" s="33" t="s">
        <v>7</v>
      </c>
      <c r="F2191" s="21">
        <v>1542.95</v>
      </c>
      <c r="G2191" s="21">
        <v>0</v>
      </c>
      <c r="H2191" s="21">
        <v>2057.94</v>
      </c>
      <c r="I2191" s="21">
        <v>0</v>
      </c>
    </row>
    <row r="2192" spans="1:9" ht="31.5" x14ac:dyDescent="0.25">
      <c r="A2192" s="44" t="s">
        <v>3449</v>
      </c>
      <c r="B2192" s="44">
        <v>31319242</v>
      </c>
      <c r="C2192" s="20" t="s">
        <v>3479</v>
      </c>
      <c r="D2192" s="20" t="s">
        <v>34</v>
      </c>
      <c r="E2192" s="33" t="s">
        <v>7</v>
      </c>
      <c r="F2192" s="21">
        <v>0</v>
      </c>
      <c r="G2192" s="21">
        <v>0</v>
      </c>
      <c r="H2192" s="21">
        <v>1949.73</v>
      </c>
      <c r="I2192" s="21">
        <v>0</v>
      </c>
    </row>
    <row r="2193" spans="1:9" ht="63" x14ac:dyDescent="0.25">
      <c r="A2193" s="44" t="s">
        <v>3449</v>
      </c>
      <c r="B2193" s="44">
        <v>31319242</v>
      </c>
      <c r="C2193" s="20" t="s">
        <v>3599</v>
      </c>
      <c r="D2193" s="20" t="s">
        <v>3600</v>
      </c>
      <c r="E2193" s="33" t="s">
        <v>7</v>
      </c>
      <c r="F2193" s="21">
        <v>0</v>
      </c>
      <c r="G2193" s="21">
        <v>0</v>
      </c>
      <c r="H2193" s="21">
        <v>1094.81</v>
      </c>
      <c r="I2193" s="21">
        <v>0</v>
      </c>
    </row>
    <row r="2194" spans="1:9" ht="78.75" x14ac:dyDescent="0.25">
      <c r="A2194" s="44" t="s">
        <v>3449</v>
      </c>
      <c r="B2194" s="44">
        <v>31319242</v>
      </c>
      <c r="C2194" s="20" t="s">
        <v>3601</v>
      </c>
      <c r="D2194" s="20" t="s">
        <v>503</v>
      </c>
      <c r="E2194" s="33" t="s">
        <v>7</v>
      </c>
      <c r="F2194" s="21">
        <v>4163.87</v>
      </c>
      <c r="G2194" s="21">
        <v>4163.87</v>
      </c>
      <c r="H2194" s="21">
        <v>4163.87</v>
      </c>
      <c r="I2194" s="21">
        <v>4163.87</v>
      </c>
    </row>
    <row r="2195" spans="1:9" ht="31.5" x14ac:dyDescent="0.25">
      <c r="A2195" s="44" t="s">
        <v>3449</v>
      </c>
      <c r="B2195" s="44">
        <v>31319242</v>
      </c>
      <c r="C2195" s="36" t="s">
        <v>4596</v>
      </c>
      <c r="D2195" s="20" t="s">
        <v>34</v>
      </c>
      <c r="E2195" s="33" t="s">
        <v>7</v>
      </c>
      <c r="F2195" s="21">
        <v>1051.5999999999999</v>
      </c>
      <c r="G2195" s="21">
        <v>0</v>
      </c>
      <c r="H2195" s="21">
        <v>1648.63</v>
      </c>
      <c r="I2195" s="21">
        <v>272.88</v>
      </c>
    </row>
    <row r="2196" spans="1:9" ht="63" x14ac:dyDescent="0.25">
      <c r="A2196" s="44" t="s">
        <v>3449</v>
      </c>
      <c r="B2196" s="44">
        <v>31319242</v>
      </c>
      <c r="C2196" s="20" t="s">
        <v>3602</v>
      </c>
      <c r="D2196" s="20" t="s">
        <v>3603</v>
      </c>
      <c r="E2196" s="33" t="s">
        <v>7</v>
      </c>
      <c r="F2196" s="21">
        <v>5971.06</v>
      </c>
      <c r="G2196" s="21">
        <v>3608.57</v>
      </c>
      <c r="H2196" s="21">
        <v>6275.95</v>
      </c>
      <c r="I2196" s="21">
        <v>1983.85</v>
      </c>
    </row>
    <row r="2197" spans="1:9" ht="31.5" x14ac:dyDescent="0.25">
      <c r="A2197" s="44" t="s">
        <v>3449</v>
      </c>
      <c r="B2197" s="44">
        <v>31319242</v>
      </c>
      <c r="C2197" s="36" t="s">
        <v>4596</v>
      </c>
      <c r="D2197" s="20" t="s">
        <v>34</v>
      </c>
      <c r="E2197" s="33" t="s">
        <v>7</v>
      </c>
      <c r="F2197" s="21">
        <v>421.52</v>
      </c>
      <c r="G2197" s="21">
        <v>169.7</v>
      </c>
      <c r="H2197" s="21">
        <v>487.47</v>
      </c>
      <c r="I2197" s="21">
        <v>140.69</v>
      </c>
    </row>
    <row r="2198" spans="1:9" ht="31.5" x14ac:dyDescent="0.25">
      <c r="A2198" s="44" t="s">
        <v>3449</v>
      </c>
      <c r="B2198" s="44">
        <v>31319242</v>
      </c>
      <c r="C2198" s="36" t="s">
        <v>4596</v>
      </c>
      <c r="D2198" s="20" t="s">
        <v>34</v>
      </c>
      <c r="E2198" s="33" t="s">
        <v>7</v>
      </c>
      <c r="F2198" s="21">
        <v>978.62</v>
      </c>
      <c r="G2198" s="21">
        <v>374.26</v>
      </c>
      <c r="H2198" s="21">
        <v>0</v>
      </c>
      <c r="I2198" s="21">
        <v>0</v>
      </c>
    </row>
    <row r="2199" spans="1:9" ht="31.5" x14ac:dyDescent="0.25">
      <c r="A2199" s="44" t="s">
        <v>3449</v>
      </c>
      <c r="B2199" s="44">
        <v>31319242</v>
      </c>
      <c r="C2199" s="20" t="s">
        <v>3479</v>
      </c>
      <c r="D2199" s="20" t="s">
        <v>34</v>
      </c>
      <c r="E2199" s="33" t="s">
        <v>7</v>
      </c>
      <c r="F2199" s="21">
        <v>0</v>
      </c>
      <c r="G2199" s="21">
        <v>0</v>
      </c>
      <c r="H2199" s="21">
        <v>682.85</v>
      </c>
      <c r="I2199" s="21">
        <v>0</v>
      </c>
    </row>
    <row r="2200" spans="1:9" ht="63" x14ac:dyDescent="0.25">
      <c r="A2200" s="44" t="s">
        <v>3449</v>
      </c>
      <c r="B2200" s="44">
        <v>31319242</v>
      </c>
      <c r="C2200" s="20" t="s">
        <v>3604</v>
      </c>
      <c r="D2200" s="20" t="s">
        <v>3605</v>
      </c>
      <c r="E2200" s="33" t="s">
        <v>7</v>
      </c>
      <c r="F2200" s="21">
        <v>38.99</v>
      </c>
      <c r="G2200" s="21">
        <v>38.99</v>
      </c>
      <c r="H2200" s="21">
        <v>38.99</v>
      </c>
      <c r="I2200" s="21">
        <v>38.99</v>
      </c>
    </row>
    <row r="2201" spans="1:9" ht="78.75" x14ac:dyDescent="0.25">
      <c r="A2201" s="44" t="s">
        <v>3449</v>
      </c>
      <c r="B2201" s="44">
        <v>31319242</v>
      </c>
      <c r="C2201" s="20" t="s">
        <v>3606</v>
      </c>
      <c r="D2201" s="20" t="s">
        <v>3607</v>
      </c>
      <c r="E2201" s="33" t="s">
        <v>7</v>
      </c>
      <c r="F2201" s="21">
        <v>5146.2</v>
      </c>
      <c r="G2201" s="21">
        <v>0</v>
      </c>
      <c r="H2201" s="21">
        <v>7151.62</v>
      </c>
      <c r="I2201" s="21">
        <v>0</v>
      </c>
    </row>
    <row r="2202" spans="1:9" ht="31.5" x14ac:dyDescent="0.25">
      <c r="A2202" s="44" t="s">
        <v>3449</v>
      </c>
      <c r="B2202" s="44">
        <v>31319242</v>
      </c>
      <c r="C2202" s="20" t="s">
        <v>3608</v>
      </c>
      <c r="D2202" s="20" t="s">
        <v>3609</v>
      </c>
      <c r="E2202" s="33" t="s">
        <v>7</v>
      </c>
      <c r="F2202" s="21">
        <v>11013.56</v>
      </c>
      <c r="G2202" s="21">
        <v>11013.56</v>
      </c>
      <c r="H2202" s="21">
        <v>11013.56</v>
      </c>
      <c r="I2202" s="21">
        <v>11013.56</v>
      </c>
    </row>
    <row r="2203" spans="1:9" ht="31.5" x14ac:dyDescent="0.25">
      <c r="A2203" s="44" t="s">
        <v>3449</v>
      </c>
      <c r="B2203" s="44">
        <v>31319242</v>
      </c>
      <c r="C2203" s="36" t="s">
        <v>4596</v>
      </c>
      <c r="D2203" s="20" t="s">
        <v>34</v>
      </c>
      <c r="E2203" s="33" t="s">
        <v>7</v>
      </c>
      <c r="F2203" s="21">
        <v>8390.7900000000009</v>
      </c>
      <c r="G2203" s="21">
        <v>7195.81</v>
      </c>
      <c r="H2203" s="21">
        <v>2920.76</v>
      </c>
      <c r="I2203" s="21">
        <v>1027.69</v>
      </c>
    </row>
    <row r="2204" spans="1:9" ht="126" x14ac:dyDescent="0.25">
      <c r="A2204" s="44" t="s">
        <v>3449</v>
      </c>
      <c r="B2204" s="44">
        <v>31319242</v>
      </c>
      <c r="C2204" s="20" t="s">
        <v>3610</v>
      </c>
      <c r="D2204" s="20" t="s">
        <v>3611</v>
      </c>
      <c r="E2204" s="33" t="s">
        <v>7</v>
      </c>
      <c r="F2204" s="21">
        <v>197967.33</v>
      </c>
      <c r="G2204" s="21">
        <v>197967.33</v>
      </c>
      <c r="H2204" s="21">
        <v>197967.33</v>
      </c>
      <c r="I2204" s="21">
        <v>197967.33</v>
      </c>
    </row>
    <row r="2205" spans="1:9" ht="63" x14ac:dyDescent="0.25">
      <c r="A2205" s="44" t="s">
        <v>3449</v>
      </c>
      <c r="B2205" s="44">
        <v>31319242</v>
      </c>
      <c r="C2205" s="20" t="s">
        <v>3612</v>
      </c>
      <c r="D2205" s="20" t="s">
        <v>3613</v>
      </c>
      <c r="E2205" s="33" t="s">
        <v>7</v>
      </c>
      <c r="F2205" s="21">
        <v>4640.05</v>
      </c>
      <c r="G2205" s="21">
        <v>2206.52</v>
      </c>
      <c r="H2205" s="21">
        <v>3450.73</v>
      </c>
      <c r="I2205" s="21">
        <v>0</v>
      </c>
    </row>
    <row r="2206" spans="1:9" ht="31.5" x14ac:dyDescent="0.25">
      <c r="A2206" s="44" t="s">
        <v>3449</v>
      </c>
      <c r="B2206" s="44">
        <v>31319242</v>
      </c>
      <c r="C2206" s="36" t="s">
        <v>4596</v>
      </c>
      <c r="D2206" s="20" t="s">
        <v>34</v>
      </c>
      <c r="E2206" s="33" t="s">
        <v>7</v>
      </c>
      <c r="F2206" s="21">
        <v>2493.8200000000002</v>
      </c>
      <c r="G2206" s="21">
        <v>0</v>
      </c>
      <c r="H2206" s="21">
        <v>3159.22</v>
      </c>
      <c r="I2206" s="21">
        <v>0</v>
      </c>
    </row>
    <row r="2207" spans="1:9" ht="31.5" x14ac:dyDescent="0.25">
      <c r="A2207" s="44" t="s">
        <v>3449</v>
      </c>
      <c r="B2207" s="44">
        <v>31319242</v>
      </c>
      <c r="C2207" s="20" t="s">
        <v>3479</v>
      </c>
      <c r="D2207" s="20" t="s">
        <v>34</v>
      </c>
      <c r="E2207" s="33" t="s">
        <v>7</v>
      </c>
      <c r="F2207" s="21">
        <v>0</v>
      </c>
      <c r="G2207" s="21">
        <v>0</v>
      </c>
      <c r="H2207" s="21">
        <v>897.55</v>
      </c>
      <c r="I2207" s="21">
        <v>0</v>
      </c>
    </row>
    <row r="2208" spans="1:9" ht="31.5" x14ac:dyDescent="0.25">
      <c r="A2208" s="44" t="s">
        <v>3449</v>
      </c>
      <c r="B2208" s="44">
        <v>31319242</v>
      </c>
      <c r="C2208" s="20" t="s">
        <v>3479</v>
      </c>
      <c r="D2208" s="20" t="s">
        <v>34</v>
      </c>
      <c r="E2208" s="33" t="s">
        <v>7</v>
      </c>
      <c r="F2208" s="21">
        <v>2202.84</v>
      </c>
      <c r="G2208" s="21">
        <v>897.97</v>
      </c>
      <c r="H2208" s="21">
        <v>3540.79</v>
      </c>
      <c r="I2208" s="21">
        <v>1060.3599999999999</v>
      </c>
    </row>
    <row r="2209" spans="1:9" ht="47.25" x14ac:dyDescent="0.25">
      <c r="A2209" s="44" t="s">
        <v>3449</v>
      </c>
      <c r="B2209" s="44">
        <v>31319242</v>
      </c>
      <c r="C2209" s="20" t="s">
        <v>3614</v>
      </c>
      <c r="D2209" s="20" t="s">
        <v>143</v>
      </c>
      <c r="E2209" s="33" t="s">
        <v>7</v>
      </c>
      <c r="F2209" s="21">
        <v>1684316.77</v>
      </c>
      <c r="G2209" s="21">
        <v>817785.98</v>
      </c>
      <c r="H2209" s="21">
        <v>1671284.01</v>
      </c>
      <c r="I2209" s="21">
        <v>808396.14</v>
      </c>
    </row>
    <row r="2210" spans="1:9" ht="31.5" x14ac:dyDescent="0.25">
      <c r="A2210" s="44" t="s">
        <v>3449</v>
      </c>
      <c r="B2210" s="44">
        <v>31319242</v>
      </c>
      <c r="C2210" s="20" t="s">
        <v>3479</v>
      </c>
      <c r="D2210" s="20" t="s">
        <v>34</v>
      </c>
      <c r="E2210" s="33" t="s">
        <v>7</v>
      </c>
      <c r="F2210" s="21">
        <v>4253.3900000000003</v>
      </c>
      <c r="G2210" s="21">
        <v>0</v>
      </c>
      <c r="H2210" s="21">
        <v>5105.1400000000003</v>
      </c>
      <c r="I2210" s="21">
        <v>0.1</v>
      </c>
    </row>
    <row r="2211" spans="1:9" ht="31.5" x14ac:dyDescent="0.25">
      <c r="A2211" s="44" t="s">
        <v>3449</v>
      </c>
      <c r="B2211" s="44">
        <v>31319242</v>
      </c>
      <c r="C2211" s="36" t="s">
        <v>4596</v>
      </c>
      <c r="D2211" s="20" t="s">
        <v>34</v>
      </c>
      <c r="E2211" s="33" t="s">
        <v>7</v>
      </c>
      <c r="F2211" s="21">
        <v>2214.87</v>
      </c>
      <c r="G2211" s="21">
        <v>0</v>
      </c>
      <c r="H2211" s="21">
        <v>2656.91</v>
      </c>
      <c r="I2211" s="21">
        <v>985.55</v>
      </c>
    </row>
    <row r="2212" spans="1:9" ht="63" x14ac:dyDescent="0.25">
      <c r="A2212" s="44" t="s">
        <v>3449</v>
      </c>
      <c r="B2212" s="44">
        <v>31319242</v>
      </c>
      <c r="C2212" s="20" t="s">
        <v>3615</v>
      </c>
      <c r="D2212" s="20" t="s">
        <v>3616</v>
      </c>
      <c r="E2212" s="33" t="s">
        <v>7</v>
      </c>
      <c r="F2212" s="21">
        <v>1728.06</v>
      </c>
      <c r="G2212" s="21">
        <v>0.2</v>
      </c>
      <c r="H2212" s="21">
        <v>2384.7199999999998</v>
      </c>
      <c r="I2212" s="21">
        <v>0</v>
      </c>
    </row>
    <row r="2213" spans="1:9" ht="47.25" x14ac:dyDescent="0.25">
      <c r="A2213" s="44" t="s">
        <v>3449</v>
      </c>
      <c r="B2213" s="44">
        <v>31319242</v>
      </c>
      <c r="C2213" s="20" t="s">
        <v>3617</v>
      </c>
      <c r="D2213" s="20" t="s">
        <v>578</v>
      </c>
      <c r="E2213" s="33" t="s">
        <v>7</v>
      </c>
      <c r="F2213" s="21">
        <v>39674.18</v>
      </c>
      <c r="G2213" s="21">
        <v>33905.31</v>
      </c>
      <c r="H2213" s="21">
        <v>30384.17</v>
      </c>
      <c r="I2213" s="21">
        <v>30384.17</v>
      </c>
    </row>
    <row r="2214" spans="1:9" ht="31.5" x14ac:dyDescent="0.25">
      <c r="A2214" s="44" t="s">
        <v>3449</v>
      </c>
      <c r="B2214" s="44">
        <v>31319242</v>
      </c>
      <c r="C2214" s="36" t="s">
        <v>4596</v>
      </c>
      <c r="D2214" s="20" t="s">
        <v>34</v>
      </c>
      <c r="E2214" s="33" t="s">
        <v>7</v>
      </c>
      <c r="F2214" s="21">
        <v>1680.74</v>
      </c>
      <c r="G2214" s="21">
        <v>536.12</v>
      </c>
      <c r="H2214" s="21">
        <v>0</v>
      </c>
      <c r="I2214" s="21">
        <v>0</v>
      </c>
    </row>
    <row r="2215" spans="1:9" ht="31.5" x14ac:dyDescent="0.25">
      <c r="A2215" s="44" t="s">
        <v>3449</v>
      </c>
      <c r="B2215" s="44">
        <v>31319242</v>
      </c>
      <c r="C2215" s="36" t="s">
        <v>4596</v>
      </c>
      <c r="D2215" s="20" t="s">
        <v>34</v>
      </c>
      <c r="E2215" s="33" t="s">
        <v>7</v>
      </c>
      <c r="F2215" s="21">
        <v>975.22</v>
      </c>
      <c r="G2215" s="21">
        <v>0</v>
      </c>
      <c r="H2215" s="21">
        <v>1188.1400000000001</v>
      </c>
      <c r="I2215" s="21">
        <v>0</v>
      </c>
    </row>
    <row r="2216" spans="1:9" ht="31.5" x14ac:dyDescent="0.25">
      <c r="A2216" s="44" t="s">
        <v>3449</v>
      </c>
      <c r="B2216" s="44">
        <v>31319242</v>
      </c>
      <c r="C2216" s="36" t="s">
        <v>4596</v>
      </c>
      <c r="D2216" s="20" t="s">
        <v>34</v>
      </c>
      <c r="E2216" s="33" t="s">
        <v>7</v>
      </c>
      <c r="F2216" s="21">
        <v>915.7</v>
      </c>
      <c r="G2216" s="21">
        <v>0</v>
      </c>
      <c r="H2216" s="21">
        <v>1193.83</v>
      </c>
      <c r="I2216" s="21">
        <v>0</v>
      </c>
    </row>
    <row r="2217" spans="1:9" ht="63" x14ac:dyDescent="0.25">
      <c r="A2217" s="44" t="s">
        <v>3449</v>
      </c>
      <c r="B2217" s="44">
        <v>31319242</v>
      </c>
      <c r="C2217" s="20" t="s">
        <v>3618</v>
      </c>
      <c r="D2217" s="20" t="s">
        <v>1658</v>
      </c>
      <c r="E2217" s="33" t="s">
        <v>7</v>
      </c>
      <c r="F2217" s="21">
        <v>101511.95</v>
      </c>
      <c r="G2217" s="21">
        <v>101511.95</v>
      </c>
      <c r="H2217" s="21">
        <v>101511.95</v>
      </c>
      <c r="I2217" s="21">
        <v>101511.95</v>
      </c>
    </row>
    <row r="2218" spans="1:9" ht="31.5" x14ac:dyDescent="0.25">
      <c r="A2218" s="44" t="s">
        <v>3449</v>
      </c>
      <c r="B2218" s="44">
        <v>31319242</v>
      </c>
      <c r="C2218" s="20" t="s">
        <v>3619</v>
      </c>
      <c r="D2218" s="20" t="s">
        <v>3620</v>
      </c>
      <c r="E2218" s="33" t="s">
        <v>7</v>
      </c>
      <c r="F2218" s="21">
        <v>2933.58</v>
      </c>
      <c r="G2218" s="21">
        <v>561.94000000000005</v>
      </c>
      <c r="H2218" s="21">
        <v>3024.37</v>
      </c>
      <c r="I2218" s="21">
        <v>0</v>
      </c>
    </row>
    <row r="2219" spans="1:9" ht="78.75" x14ac:dyDescent="0.25">
      <c r="A2219" s="44" t="s">
        <v>3449</v>
      </c>
      <c r="B2219" s="44">
        <v>31319242</v>
      </c>
      <c r="C2219" s="20" t="s">
        <v>3621</v>
      </c>
      <c r="D2219" s="20" t="s">
        <v>3622</v>
      </c>
      <c r="E2219" s="33" t="s">
        <v>7</v>
      </c>
      <c r="F2219" s="21">
        <v>63433.88</v>
      </c>
      <c r="G2219" s="21">
        <v>0</v>
      </c>
      <c r="H2219" s="21">
        <v>88060.99</v>
      </c>
      <c r="I2219" s="21">
        <v>0</v>
      </c>
    </row>
    <row r="2220" spans="1:9" ht="126" x14ac:dyDescent="0.25">
      <c r="A2220" s="44" t="s">
        <v>3449</v>
      </c>
      <c r="B2220" s="44">
        <v>31319242</v>
      </c>
      <c r="C2220" s="20" t="s">
        <v>3623</v>
      </c>
      <c r="D2220" s="20" t="s">
        <v>3624</v>
      </c>
      <c r="E2220" s="33" t="s">
        <v>7</v>
      </c>
      <c r="F2220" s="21">
        <v>23877.99</v>
      </c>
      <c r="G2220" s="21">
        <v>0</v>
      </c>
      <c r="H2220" s="21">
        <v>0</v>
      </c>
      <c r="I2220" s="21">
        <v>0</v>
      </c>
    </row>
    <row r="2221" spans="1:9" ht="31.5" x14ac:dyDescent="0.25">
      <c r="A2221" s="44" t="s">
        <v>3449</v>
      </c>
      <c r="B2221" s="44">
        <v>31319242</v>
      </c>
      <c r="C2221" s="36" t="s">
        <v>4596</v>
      </c>
      <c r="D2221" s="20" t="s">
        <v>34</v>
      </c>
      <c r="E2221" s="33" t="s">
        <v>7</v>
      </c>
      <c r="F2221" s="21">
        <v>0</v>
      </c>
      <c r="G2221" s="21">
        <v>0</v>
      </c>
      <c r="H2221" s="21">
        <v>462.03</v>
      </c>
      <c r="I2221" s="21">
        <v>0</v>
      </c>
    </row>
    <row r="2222" spans="1:9" ht="31.5" x14ac:dyDescent="0.25">
      <c r="A2222" s="44" t="s">
        <v>3449</v>
      </c>
      <c r="B2222" s="44">
        <v>31319242</v>
      </c>
      <c r="C2222" s="20" t="s">
        <v>3479</v>
      </c>
      <c r="D2222" s="20" t="s">
        <v>34</v>
      </c>
      <c r="E2222" s="33" t="s">
        <v>7</v>
      </c>
      <c r="F2222" s="21">
        <v>1665.39</v>
      </c>
      <c r="G2222" s="21">
        <v>1665.39</v>
      </c>
      <c r="H2222" s="21">
        <v>1665.39</v>
      </c>
      <c r="I2222" s="21">
        <v>1665.39</v>
      </c>
    </row>
    <row r="2223" spans="1:9" ht="63" x14ac:dyDescent="0.25">
      <c r="A2223" s="44" t="s">
        <v>3449</v>
      </c>
      <c r="B2223" s="44">
        <v>31319242</v>
      </c>
      <c r="C2223" s="20" t="s">
        <v>3625</v>
      </c>
      <c r="D2223" s="20" t="s">
        <v>3626</v>
      </c>
      <c r="E2223" s="33" t="s">
        <v>7</v>
      </c>
      <c r="F2223" s="21">
        <v>11992.8</v>
      </c>
      <c r="G2223" s="21">
        <v>4287.25</v>
      </c>
      <c r="H2223" s="21">
        <v>11107.8</v>
      </c>
      <c r="I2223" s="21">
        <v>0</v>
      </c>
    </row>
    <row r="2224" spans="1:9" ht="31.5" x14ac:dyDescent="0.25">
      <c r="A2224" s="44" t="s">
        <v>3449</v>
      </c>
      <c r="B2224" s="44">
        <v>31319242</v>
      </c>
      <c r="C2224" s="36" t="s">
        <v>4596</v>
      </c>
      <c r="D2224" s="20" t="s">
        <v>34</v>
      </c>
      <c r="E2224" s="33" t="s">
        <v>7</v>
      </c>
      <c r="F2224" s="21">
        <v>23106.32</v>
      </c>
      <c r="G2224" s="21">
        <v>21416.86</v>
      </c>
      <c r="H2224" s="21">
        <v>33776.21</v>
      </c>
      <c r="I2224" s="21">
        <v>31326.01</v>
      </c>
    </row>
    <row r="2225" spans="1:9" ht="63" x14ac:dyDescent="0.25">
      <c r="A2225" s="44" t="s">
        <v>3449</v>
      </c>
      <c r="B2225" s="44">
        <v>31319242</v>
      </c>
      <c r="C2225" s="20" t="s">
        <v>3627</v>
      </c>
      <c r="D2225" s="20" t="s">
        <v>2495</v>
      </c>
      <c r="E2225" s="33" t="s">
        <v>7</v>
      </c>
      <c r="F2225" s="21">
        <v>3781.81</v>
      </c>
      <c r="G2225" s="21">
        <v>0</v>
      </c>
      <c r="H2225" s="21">
        <v>5161.8999999999996</v>
      </c>
      <c r="I2225" s="21">
        <v>0</v>
      </c>
    </row>
    <row r="2226" spans="1:9" ht="31.5" x14ac:dyDescent="0.25">
      <c r="A2226" s="44" t="s">
        <v>3449</v>
      </c>
      <c r="B2226" s="44">
        <v>31319242</v>
      </c>
      <c r="C2226" s="36" t="s">
        <v>4596</v>
      </c>
      <c r="D2226" s="20" t="s">
        <v>34</v>
      </c>
      <c r="E2226" s="33" t="s">
        <v>7</v>
      </c>
      <c r="F2226" s="21">
        <v>114.76</v>
      </c>
      <c r="G2226" s="21">
        <v>14.03</v>
      </c>
      <c r="H2226" s="21">
        <v>232.44</v>
      </c>
      <c r="I2226" s="21">
        <v>78.95</v>
      </c>
    </row>
    <row r="2227" spans="1:9" ht="63" x14ac:dyDescent="0.25">
      <c r="A2227" s="44" t="s">
        <v>3449</v>
      </c>
      <c r="B2227" s="44">
        <v>31319242</v>
      </c>
      <c r="C2227" s="20" t="s">
        <v>3628</v>
      </c>
      <c r="D2227" s="20" t="s">
        <v>3629</v>
      </c>
      <c r="E2227" s="33" t="s">
        <v>7</v>
      </c>
      <c r="F2227" s="21">
        <v>246.04</v>
      </c>
      <c r="G2227" s="21">
        <v>0</v>
      </c>
      <c r="H2227" s="21">
        <v>752.76</v>
      </c>
      <c r="I2227" s="21">
        <v>0</v>
      </c>
    </row>
    <row r="2228" spans="1:9" ht="63" x14ac:dyDescent="0.25">
      <c r="A2228" s="44" t="s">
        <v>3449</v>
      </c>
      <c r="B2228" s="44">
        <v>31319242</v>
      </c>
      <c r="C2228" s="20" t="s">
        <v>3630</v>
      </c>
      <c r="D2228" s="20" t="s">
        <v>1597</v>
      </c>
      <c r="E2228" s="33" t="s">
        <v>7</v>
      </c>
      <c r="F2228" s="21">
        <v>3532.8</v>
      </c>
      <c r="G2228" s="21">
        <v>0</v>
      </c>
      <c r="H2228" s="21">
        <v>0</v>
      </c>
      <c r="I2228" s="21">
        <v>0</v>
      </c>
    </row>
    <row r="2229" spans="1:9" ht="31.5" x14ac:dyDescent="0.25">
      <c r="A2229" s="44" t="s">
        <v>3449</v>
      </c>
      <c r="B2229" s="44">
        <v>31319242</v>
      </c>
      <c r="C2229" s="20" t="s">
        <v>3479</v>
      </c>
      <c r="D2229" s="20" t="s">
        <v>34</v>
      </c>
      <c r="E2229" s="33" t="s">
        <v>7</v>
      </c>
      <c r="F2229" s="21">
        <v>121.55</v>
      </c>
      <c r="G2229" s="21">
        <v>0.74</v>
      </c>
      <c r="H2229" s="21">
        <v>276.12</v>
      </c>
      <c r="I2229" s="21">
        <v>94.2</v>
      </c>
    </row>
    <row r="2230" spans="1:9" ht="63" x14ac:dyDescent="0.25">
      <c r="A2230" s="44" t="s">
        <v>3449</v>
      </c>
      <c r="B2230" s="44">
        <v>31319242</v>
      </c>
      <c r="C2230" s="20" t="s">
        <v>3631</v>
      </c>
      <c r="D2230" s="20" t="s">
        <v>3632</v>
      </c>
      <c r="E2230" s="33" t="s">
        <v>7</v>
      </c>
      <c r="F2230" s="21">
        <v>1515.47</v>
      </c>
      <c r="G2230" s="21">
        <v>0</v>
      </c>
      <c r="H2230" s="21">
        <v>3110.58</v>
      </c>
      <c r="I2230" s="21">
        <v>1086.76</v>
      </c>
    </row>
    <row r="2231" spans="1:9" ht="31.5" x14ac:dyDescent="0.25">
      <c r="A2231" s="44" t="s">
        <v>3449</v>
      </c>
      <c r="B2231" s="44">
        <v>31319242</v>
      </c>
      <c r="C2231" s="20" t="s">
        <v>3479</v>
      </c>
      <c r="D2231" s="20" t="s">
        <v>34</v>
      </c>
      <c r="E2231" s="33" t="s">
        <v>7</v>
      </c>
      <c r="F2231" s="21">
        <v>0</v>
      </c>
      <c r="G2231" s="21">
        <v>0</v>
      </c>
      <c r="H2231" s="21">
        <v>2364.92</v>
      </c>
      <c r="I2231" s="21">
        <v>0</v>
      </c>
    </row>
    <row r="2232" spans="1:9" ht="31.5" x14ac:dyDescent="0.25">
      <c r="A2232" s="44" t="s">
        <v>3449</v>
      </c>
      <c r="B2232" s="44">
        <v>31319242</v>
      </c>
      <c r="C2232" s="36" t="s">
        <v>4596</v>
      </c>
      <c r="D2232" s="20" t="s">
        <v>34</v>
      </c>
      <c r="E2232" s="33" t="s">
        <v>7</v>
      </c>
      <c r="F2232" s="21">
        <v>2563.59</v>
      </c>
      <c r="G2232" s="21">
        <v>1263.31</v>
      </c>
      <c r="H2232" s="21">
        <v>4847.7</v>
      </c>
      <c r="I2232" s="21">
        <v>2983.06</v>
      </c>
    </row>
    <row r="2233" spans="1:9" ht="31.5" x14ac:dyDescent="0.25">
      <c r="A2233" s="44" t="s">
        <v>3449</v>
      </c>
      <c r="B2233" s="44">
        <v>31319242</v>
      </c>
      <c r="C2233" s="20" t="s">
        <v>3633</v>
      </c>
      <c r="D2233" s="20" t="s">
        <v>3634</v>
      </c>
      <c r="E2233" s="33" t="s">
        <v>7</v>
      </c>
      <c r="F2233" s="21">
        <v>60900.82</v>
      </c>
      <c r="G2233" s="21">
        <v>0</v>
      </c>
      <c r="H2233" s="21">
        <v>51397</v>
      </c>
      <c r="I2233" s="21">
        <v>0</v>
      </c>
    </row>
    <row r="2234" spans="1:9" ht="47.25" x14ac:dyDescent="0.25">
      <c r="A2234" s="44" t="s">
        <v>3449</v>
      </c>
      <c r="B2234" s="44">
        <v>31319242</v>
      </c>
      <c r="C2234" s="20" t="s">
        <v>3635</v>
      </c>
      <c r="D2234" s="20" t="s">
        <v>3636</v>
      </c>
      <c r="E2234" s="33" t="s">
        <v>7</v>
      </c>
      <c r="F2234" s="21">
        <v>0</v>
      </c>
      <c r="G2234" s="21">
        <v>0</v>
      </c>
      <c r="H2234" s="21">
        <v>2224.35</v>
      </c>
      <c r="I2234" s="21">
        <v>746.27</v>
      </c>
    </row>
    <row r="2235" spans="1:9" ht="78.75" x14ac:dyDescent="0.25">
      <c r="A2235" s="44" t="s">
        <v>3449</v>
      </c>
      <c r="B2235" s="44">
        <v>31319242</v>
      </c>
      <c r="C2235" s="20" t="s">
        <v>3637</v>
      </c>
      <c r="D2235" s="20" t="s">
        <v>3638</v>
      </c>
      <c r="E2235" s="33" t="s">
        <v>7</v>
      </c>
      <c r="F2235" s="21">
        <v>618.1</v>
      </c>
      <c r="G2235" s="21">
        <v>0</v>
      </c>
      <c r="H2235" s="21">
        <v>1258.4000000000001</v>
      </c>
      <c r="I2235" s="21">
        <v>434.08</v>
      </c>
    </row>
    <row r="2236" spans="1:9" ht="31.5" x14ac:dyDescent="0.25">
      <c r="A2236" s="44" t="s">
        <v>3449</v>
      </c>
      <c r="B2236" s="44">
        <v>31319242</v>
      </c>
      <c r="C2236" s="20" t="s">
        <v>3639</v>
      </c>
      <c r="D2236" s="20" t="s">
        <v>3640</v>
      </c>
      <c r="E2236" s="33" t="s">
        <v>7</v>
      </c>
      <c r="F2236" s="21">
        <v>2150.25</v>
      </c>
      <c r="G2236" s="21">
        <v>920.42</v>
      </c>
      <c r="H2236" s="21">
        <v>2771.67</v>
      </c>
      <c r="I2236" s="21">
        <v>968.63</v>
      </c>
    </row>
    <row r="2237" spans="1:9" ht="63" x14ac:dyDescent="0.25">
      <c r="A2237" s="44" t="s">
        <v>3449</v>
      </c>
      <c r="B2237" s="44">
        <v>31319242</v>
      </c>
      <c r="C2237" s="20" t="s">
        <v>3641</v>
      </c>
      <c r="D2237" s="20" t="s">
        <v>3642</v>
      </c>
      <c r="E2237" s="33" t="s">
        <v>7</v>
      </c>
      <c r="F2237" s="21">
        <v>0</v>
      </c>
      <c r="G2237" s="21">
        <v>0</v>
      </c>
      <c r="H2237" s="21">
        <v>2183</v>
      </c>
      <c r="I2237" s="21">
        <v>0</v>
      </c>
    </row>
    <row r="2238" spans="1:9" ht="31.5" x14ac:dyDescent="0.25">
      <c r="A2238" s="44" t="s">
        <v>3449</v>
      </c>
      <c r="B2238" s="44">
        <v>31319242</v>
      </c>
      <c r="C2238" s="36" t="s">
        <v>4596</v>
      </c>
      <c r="D2238" s="20" t="s">
        <v>34</v>
      </c>
      <c r="E2238" s="33" t="s">
        <v>7</v>
      </c>
      <c r="F2238" s="21">
        <v>0</v>
      </c>
      <c r="G2238" s="21">
        <v>0</v>
      </c>
      <c r="H2238" s="21">
        <v>34806.67</v>
      </c>
      <c r="I2238" s="21">
        <v>23803.63</v>
      </c>
    </row>
    <row r="2239" spans="1:9" ht="63" x14ac:dyDescent="0.25">
      <c r="A2239" s="44" t="s">
        <v>3449</v>
      </c>
      <c r="B2239" s="44">
        <v>31319242</v>
      </c>
      <c r="C2239" s="20" t="s">
        <v>3643</v>
      </c>
      <c r="D2239" s="20" t="s">
        <v>3644</v>
      </c>
      <c r="E2239" s="33" t="s">
        <v>7</v>
      </c>
      <c r="F2239" s="21">
        <v>3220.13</v>
      </c>
      <c r="G2239" s="21">
        <v>3220.13</v>
      </c>
      <c r="H2239" s="21">
        <v>3220.13</v>
      </c>
      <c r="I2239" s="21">
        <v>3220.13</v>
      </c>
    </row>
    <row r="2240" spans="1:9" ht="63" x14ac:dyDescent="0.25">
      <c r="A2240" s="44" t="s">
        <v>3449</v>
      </c>
      <c r="B2240" s="44">
        <v>31319242</v>
      </c>
      <c r="C2240" s="20" t="s">
        <v>3645</v>
      </c>
      <c r="D2240" s="20" t="s">
        <v>2489</v>
      </c>
      <c r="E2240" s="33" t="s">
        <v>7</v>
      </c>
      <c r="F2240" s="21">
        <v>19745.18</v>
      </c>
      <c r="G2240" s="21">
        <v>13848.12</v>
      </c>
      <c r="H2240" s="21">
        <v>12697.83</v>
      </c>
      <c r="I2240" s="21">
        <v>3607.67</v>
      </c>
    </row>
    <row r="2241" spans="1:9" ht="63" x14ac:dyDescent="0.25">
      <c r="A2241" s="44" t="s">
        <v>3449</v>
      </c>
      <c r="B2241" s="44">
        <v>31319242</v>
      </c>
      <c r="C2241" s="20" t="s">
        <v>3646</v>
      </c>
      <c r="D2241" s="20" t="s">
        <v>544</v>
      </c>
      <c r="E2241" s="33" t="s">
        <v>7</v>
      </c>
      <c r="F2241" s="21">
        <v>325879.67999999999</v>
      </c>
      <c r="G2241" s="21">
        <v>304802.03000000003</v>
      </c>
      <c r="H2241" s="21">
        <v>436292.13</v>
      </c>
      <c r="I2241" s="21">
        <v>404678.92</v>
      </c>
    </row>
    <row r="2242" spans="1:9" ht="31.5" x14ac:dyDescent="0.25">
      <c r="A2242" s="44" t="s">
        <v>3449</v>
      </c>
      <c r="B2242" s="44">
        <v>31319242</v>
      </c>
      <c r="C2242" s="20" t="s">
        <v>3479</v>
      </c>
      <c r="D2242" s="20" t="s">
        <v>34</v>
      </c>
      <c r="E2242" s="33" t="s">
        <v>7</v>
      </c>
      <c r="F2242" s="21">
        <v>12670.11</v>
      </c>
      <c r="G2242" s="21">
        <v>11205.01</v>
      </c>
      <c r="H2242" s="21">
        <v>9112.58</v>
      </c>
      <c r="I2242" s="21">
        <v>6901.15</v>
      </c>
    </row>
    <row r="2243" spans="1:9" ht="110.25" x14ac:dyDescent="0.25">
      <c r="A2243" s="44" t="s">
        <v>3449</v>
      </c>
      <c r="B2243" s="44">
        <v>31319242</v>
      </c>
      <c r="C2243" s="20" t="s">
        <v>3647</v>
      </c>
      <c r="D2243" s="20" t="s">
        <v>3648</v>
      </c>
      <c r="E2243" s="33" t="s">
        <v>7</v>
      </c>
      <c r="F2243" s="21">
        <v>8166.67</v>
      </c>
      <c r="G2243" s="21">
        <v>0.01</v>
      </c>
      <c r="H2243" s="21">
        <v>10997.91</v>
      </c>
      <c r="I2243" s="21">
        <v>0.01</v>
      </c>
    </row>
    <row r="2244" spans="1:9" ht="31.5" x14ac:dyDescent="0.25">
      <c r="A2244" s="44" t="s">
        <v>3449</v>
      </c>
      <c r="B2244" s="44">
        <v>31319242</v>
      </c>
      <c r="C2244" s="36" t="s">
        <v>4596</v>
      </c>
      <c r="D2244" s="20" t="s">
        <v>34</v>
      </c>
      <c r="E2244" s="33" t="s">
        <v>7</v>
      </c>
      <c r="F2244" s="21">
        <v>0</v>
      </c>
      <c r="G2244" s="21">
        <v>0</v>
      </c>
      <c r="H2244" s="21">
        <v>2236.86</v>
      </c>
      <c r="I2244" s="21">
        <v>1310.22</v>
      </c>
    </row>
    <row r="2245" spans="1:9" ht="31.5" x14ac:dyDescent="0.25">
      <c r="A2245" s="44" t="s">
        <v>3449</v>
      </c>
      <c r="B2245" s="44">
        <v>31319242</v>
      </c>
      <c r="C2245" s="36" t="s">
        <v>4596</v>
      </c>
      <c r="D2245" s="20" t="s">
        <v>34</v>
      </c>
      <c r="E2245" s="33" t="s">
        <v>7</v>
      </c>
      <c r="F2245" s="21">
        <v>195.38</v>
      </c>
      <c r="G2245" s="21">
        <v>195.38</v>
      </c>
      <c r="H2245" s="21">
        <v>195.38</v>
      </c>
      <c r="I2245" s="21">
        <v>195.38</v>
      </c>
    </row>
    <row r="2246" spans="1:9" ht="31.5" x14ac:dyDescent="0.25">
      <c r="A2246" s="44" t="s">
        <v>3449</v>
      </c>
      <c r="B2246" s="44">
        <v>31319242</v>
      </c>
      <c r="C2246" s="20" t="s">
        <v>3649</v>
      </c>
      <c r="D2246" s="20" t="s">
        <v>1181</v>
      </c>
      <c r="E2246" s="33" t="s">
        <v>7</v>
      </c>
      <c r="F2246" s="21">
        <v>416.65</v>
      </c>
      <c r="G2246" s="21">
        <v>0</v>
      </c>
      <c r="H2246" s="21">
        <v>591.21</v>
      </c>
      <c r="I2246" s="21">
        <v>0</v>
      </c>
    </row>
    <row r="2247" spans="1:9" ht="78.75" x14ac:dyDescent="0.25">
      <c r="A2247" s="44" t="s">
        <v>3449</v>
      </c>
      <c r="B2247" s="44">
        <v>31319242</v>
      </c>
      <c r="C2247" s="20" t="s">
        <v>3650</v>
      </c>
      <c r="D2247" s="20" t="s">
        <v>1821</v>
      </c>
      <c r="E2247" s="33" t="s">
        <v>7</v>
      </c>
      <c r="F2247" s="21">
        <v>10016.86</v>
      </c>
      <c r="G2247" s="21">
        <v>8481</v>
      </c>
      <c r="H2247" s="21">
        <v>0.09</v>
      </c>
      <c r="I2247" s="21">
        <v>0.09</v>
      </c>
    </row>
    <row r="2248" spans="1:9" ht="78.75" x14ac:dyDescent="0.25">
      <c r="A2248" s="44" t="s">
        <v>3449</v>
      </c>
      <c r="B2248" s="44">
        <v>31319242</v>
      </c>
      <c r="C2248" s="20" t="s">
        <v>3651</v>
      </c>
      <c r="D2248" s="20" t="s">
        <v>266</v>
      </c>
      <c r="E2248" s="33" t="s">
        <v>7</v>
      </c>
      <c r="F2248" s="21">
        <v>28719.040000000001</v>
      </c>
      <c r="G2248" s="21">
        <v>0</v>
      </c>
      <c r="H2248" s="21">
        <v>26632.03</v>
      </c>
      <c r="I2248" s="21">
        <v>0</v>
      </c>
    </row>
    <row r="2249" spans="1:9" ht="63" x14ac:dyDescent="0.25">
      <c r="A2249" s="44" t="s">
        <v>3449</v>
      </c>
      <c r="B2249" s="44">
        <v>31319242</v>
      </c>
      <c r="C2249" s="20" t="s">
        <v>3652</v>
      </c>
      <c r="D2249" s="20" t="s">
        <v>3653</v>
      </c>
      <c r="E2249" s="33" t="s">
        <v>7</v>
      </c>
      <c r="F2249" s="21">
        <v>0</v>
      </c>
      <c r="G2249" s="21">
        <v>0</v>
      </c>
      <c r="H2249" s="21">
        <v>14260.02</v>
      </c>
      <c r="I2249" s="21">
        <v>0</v>
      </c>
    </row>
    <row r="2250" spans="1:9" ht="63" x14ac:dyDescent="0.25">
      <c r="A2250" s="44" t="s">
        <v>3449</v>
      </c>
      <c r="B2250" s="44">
        <v>31319242</v>
      </c>
      <c r="C2250" s="20" t="s">
        <v>3654</v>
      </c>
      <c r="D2250" s="20" t="s">
        <v>3655</v>
      </c>
      <c r="E2250" s="33" t="s">
        <v>7</v>
      </c>
      <c r="F2250" s="21">
        <v>20373.14</v>
      </c>
      <c r="G2250" s="21">
        <v>6852.93</v>
      </c>
      <c r="H2250" s="21">
        <v>19198.64</v>
      </c>
      <c r="I2250" s="21">
        <v>0</v>
      </c>
    </row>
    <row r="2251" spans="1:9" ht="63" x14ac:dyDescent="0.25">
      <c r="A2251" s="44" t="s">
        <v>3449</v>
      </c>
      <c r="B2251" s="44">
        <v>31319242</v>
      </c>
      <c r="C2251" s="20" t="s">
        <v>3656</v>
      </c>
      <c r="D2251" s="20" t="s">
        <v>20</v>
      </c>
      <c r="E2251" s="33" t="s">
        <v>7</v>
      </c>
      <c r="F2251" s="21">
        <v>220627.22</v>
      </c>
      <c r="G2251" s="21">
        <v>197290.04</v>
      </c>
      <c r="H2251" s="21">
        <v>257278.03</v>
      </c>
      <c r="I2251" s="21">
        <v>236267.72</v>
      </c>
    </row>
    <row r="2252" spans="1:9" ht="47.25" x14ac:dyDescent="0.25">
      <c r="A2252" s="44" t="s">
        <v>3449</v>
      </c>
      <c r="B2252" s="44">
        <v>31319242</v>
      </c>
      <c r="C2252" s="20" t="s">
        <v>3657</v>
      </c>
      <c r="D2252" s="20" t="s">
        <v>3658</v>
      </c>
      <c r="E2252" s="33" t="s">
        <v>7</v>
      </c>
      <c r="F2252" s="21">
        <v>1101.8699999999999</v>
      </c>
      <c r="G2252" s="21">
        <v>1101.8699999999999</v>
      </c>
      <c r="H2252" s="21">
        <v>1101.8699999999999</v>
      </c>
      <c r="I2252" s="21">
        <v>1101.8699999999999</v>
      </c>
    </row>
    <row r="2253" spans="1:9" ht="63" x14ac:dyDescent="0.25">
      <c r="A2253" s="44" t="s">
        <v>3449</v>
      </c>
      <c r="B2253" s="44">
        <v>31319242</v>
      </c>
      <c r="C2253" s="20" t="s">
        <v>3659</v>
      </c>
      <c r="D2253" s="20" t="s">
        <v>3660</v>
      </c>
      <c r="E2253" s="33" t="s">
        <v>7</v>
      </c>
      <c r="F2253" s="21">
        <v>6082.97</v>
      </c>
      <c r="G2253" s="21">
        <v>0</v>
      </c>
      <c r="H2253" s="21">
        <v>7987.3</v>
      </c>
      <c r="I2253" s="21">
        <v>0</v>
      </c>
    </row>
    <row r="2254" spans="1:9" ht="31.5" x14ac:dyDescent="0.25">
      <c r="A2254" s="44" t="s">
        <v>3449</v>
      </c>
      <c r="B2254" s="44">
        <v>31319242</v>
      </c>
      <c r="C2254" s="36" t="s">
        <v>4596</v>
      </c>
      <c r="D2254" s="20" t="s">
        <v>34</v>
      </c>
      <c r="E2254" s="33" t="s">
        <v>7</v>
      </c>
      <c r="F2254" s="21">
        <v>5859.9</v>
      </c>
      <c r="G2254" s="21">
        <v>5667.6</v>
      </c>
      <c r="H2254" s="21">
        <v>6668.22</v>
      </c>
      <c r="I2254" s="21">
        <v>6298.7</v>
      </c>
    </row>
    <row r="2255" spans="1:9" ht="31.5" x14ac:dyDescent="0.25">
      <c r="A2255" s="44" t="s">
        <v>3449</v>
      </c>
      <c r="B2255" s="44">
        <v>31319242</v>
      </c>
      <c r="C2255" s="20" t="s">
        <v>3479</v>
      </c>
      <c r="D2255" s="20" t="s">
        <v>34</v>
      </c>
      <c r="E2255" s="33" t="s">
        <v>7</v>
      </c>
      <c r="F2255" s="21">
        <v>143.19</v>
      </c>
      <c r="G2255" s="21">
        <v>143.19</v>
      </c>
      <c r="H2255" s="21">
        <v>143.19</v>
      </c>
      <c r="I2255" s="21">
        <v>143.19</v>
      </c>
    </row>
    <row r="2256" spans="1:9" ht="63" x14ac:dyDescent="0.25">
      <c r="A2256" s="44" t="s">
        <v>3449</v>
      </c>
      <c r="B2256" s="44">
        <v>31319242</v>
      </c>
      <c r="C2256" s="20" t="s">
        <v>3661</v>
      </c>
      <c r="D2256" s="20" t="s">
        <v>3662</v>
      </c>
      <c r="E2256" s="33" t="s">
        <v>7</v>
      </c>
      <c r="F2256" s="21">
        <v>0</v>
      </c>
      <c r="G2256" s="21">
        <v>0</v>
      </c>
      <c r="H2256" s="21">
        <v>10812.68</v>
      </c>
      <c r="I2256" s="21">
        <v>0</v>
      </c>
    </row>
    <row r="2257" spans="1:9" ht="63" x14ac:dyDescent="0.25">
      <c r="A2257" s="44" t="s">
        <v>3449</v>
      </c>
      <c r="B2257" s="44">
        <v>31319242</v>
      </c>
      <c r="C2257" s="20" t="s">
        <v>3663</v>
      </c>
      <c r="D2257" s="20" t="s">
        <v>3664</v>
      </c>
      <c r="E2257" s="33" t="s">
        <v>7</v>
      </c>
      <c r="F2257" s="21">
        <v>3549.09</v>
      </c>
      <c r="G2257" s="21">
        <v>3549.09</v>
      </c>
      <c r="H2257" s="21">
        <v>3549.09</v>
      </c>
      <c r="I2257" s="21">
        <v>3549.09</v>
      </c>
    </row>
    <row r="2258" spans="1:9" ht="47.25" x14ac:dyDescent="0.25">
      <c r="A2258" s="44" t="s">
        <v>3449</v>
      </c>
      <c r="B2258" s="44">
        <v>31319242</v>
      </c>
      <c r="C2258" s="20" t="s">
        <v>3665</v>
      </c>
      <c r="D2258" s="20" t="s">
        <v>3666</v>
      </c>
      <c r="E2258" s="33" t="s">
        <v>7</v>
      </c>
      <c r="F2258" s="21">
        <v>0.69</v>
      </c>
      <c r="G2258" s="21">
        <v>0</v>
      </c>
      <c r="H2258" s="21">
        <v>52505.36</v>
      </c>
      <c r="I2258" s="21">
        <v>0.69</v>
      </c>
    </row>
    <row r="2259" spans="1:9" ht="47.25" x14ac:dyDescent="0.25">
      <c r="A2259" s="44" t="s">
        <v>3449</v>
      </c>
      <c r="B2259" s="44">
        <v>31319242</v>
      </c>
      <c r="C2259" s="20" t="s">
        <v>3667</v>
      </c>
      <c r="D2259" s="20" t="s">
        <v>3668</v>
      </c>
      <c r="E2259" s="33" t="s">
        <v>7</v>
      </c>
      <c r="F2259" s="21">
        <v>0</v>
      </c>
      <c r="G2259" s="21">
        <v>0</v>
      </c>
      <c r="H2259" s="21">
        <v>14108.52</v>
      </c>
      <c r="I2259" s="21">
        <v>7473.48</v>
      </c>
    </row>
    <row r="2260" spans="1:9" ht="63" x14ac:dyDescent="0.25">
      <c r="A2260" s="44" t="s">
        <v>3449</v>
      </c>
      <c r="B2260" s="44">
        <v>31319242</v>
      </c>
      <c r="C2260" s="20" t="s">
        <v>3669</v>
      </c>
      <c r="D2260" s="20" t="s">
        <v>3670</v>
      </c>
      <c r="E2260" s="33" t="s">
        <v>7</v>
      </c>
      <c r="F2260" s="21">
        <v>0</v>
      </c>
      <c r="G2260" s="21">
        <v>0</v>
      </c>
      <c r="H2260" s="21">
        <v>1885.34</v>
      </c>
      <c r="I2260" s="21">
        <v>623.29</v>
      </c>
    </row>
    <row r="2261" spans="1:9" ht="31.5" x14ac:dyDescent="0.25">
      <c r="A2261" s="44" t="s">
        <v>3449</v>
      </c>
      <c r="B2261" s="44">
        <v>31319242</v>
      </c>
      <c r="C2261" s="20" t="s">
        <v>3479</v>
      </c>
      <c r="D2261" s="20" t="s">
        <v>34</v>
      </c>
      <c r="E2261" s="33" t="s">
        <v>7</v>
      </c>
      <c r="F2261" s="21">
        <v>2014.52</v>
      </c>
      <c r="G2261" s="21">
        <v>0</v>
      </c>
      <c r="H2261" s="21">
        <v>4544.1000000000004</v>
      </c>
      <c r="I2261" s="21">
        <v>2002.94</v>
      </c>
    </row>
    <row r="2262" spans="1:9" ht="63" x14ac:dyDescent="0.25">
      <c r="A2262" s="44" t="s">
        <v>3449</v>
      </c>
      <c r="B2262" s="44">
        <v>31319242</v>
      </c>
      <c r="C2262" s="20" t="s">
        <v>3671</v>
      </c>
      <c r="D2262" s="20" t="s">
        <v>3672</v>
      </c>
      <c r="E2262" s="33" t="s">
        <v>7</v>
      </c>
      <c r="F2262" s="21">
        <v>27589.85</v>
      </c>
      <c r="G2262" s="21">
        <v>27589.85</v>
      </c>
      <c r="H2262" s="21">
        <v>27589.85</v>
      </c>
      <c r="I2262" s="21">
        <v>27589.85</v>
      </c>
    </row>
    <row r="2263" spans="1:9" ht="31.5" x14ac:dyDescent="0.25">
      <c r="A2263" s="44" t="s">
        <v>3449</v>
      </c>
      <c r="B2263" s="44">
        <v>31319242</v>
      </c>
      <c r="C2263" s="20" t="s">
        <v>3479</v>
      </c>
      <c r="D2263" s="20" t="s">
        <v>34</v>
      </c>
      <c r="E2263" s="33" t="s">
        <v>7</v>
      </c>
      <c r="F2263" s="21">
        <v>1379.45</v>
      </c>
      <c r="G2263" s="21">
        <v>0</v>
      </c>
      <c r="H2263" s="21">
        <v>0</v>
      </c>
      <c r="I2263" s="21">
        <v>0</v>
      </c>
    </row>
    <row r="2264" spans="1:9" ht="63" x14ac:dyDescent="0.25">
      <c r="A2264" s="44" t="s">
        <v>3449</v>
      </c>
      <c r="B2264" s="44">
        <v>31319242</v>
      </c>
      <c r="C2264" s="20" t="s">
        <v>3673</v>
      </c>
      <c r="D2264" s="20" t="s">
        <v>3674</v>
      </c>
      <c r="E2264" s="33" t="s">
        <v>7</v>
      </c>
      <c r="F2264" s="21">
        <v>6304.13</v>
      </c>
      <c r="G2264" s="21">
        <v>0</v>
      </c>
      <c r="H2264" s="21">
        <v>9425.15</v>
      </c>
      <c r="I2264" s="21">
        <v>0</v>
      </c>
    </row>
    <row r="2265" spans="1:9" ht="47.25" x14ac:dyDescent="0.25">
      <c r="A2265" s="44" t="s">
        <v>3449</v>
      </c>
      <c r="B2265" s="44">
        <v>31319242</v>
      </c>
      <c r="C2265" s="20" t="s">
        <v>3675</v>
      </c>
      <c r="D2265" s="20" t="s">
        <v>3676</v>
      </c>
      <c r="E2265" s="33" t="s">
        <v>7</v>
      </c>
      <c r="F2265" s="21">
        <v>20837.849999999999</v>
      </c>
      <c r="G2265" s="21">
        <v>20837.849999999999</v>
      </c>
      <c r="H2265" s="21">
        <v>20837.849999999999</v>
      </c>
      <c r="I2265" s="21">
        <v>20837.849999999999</v>
      </c>
    </row>
    <row r="2266" spans="1:9" ht="94.5" x14ac:dyDescent="0.25">
      <c r="A2266" s="44" t="s">
        <v>3449</v>
      </c>
      <c r="B2266" s="44">
        <v>31319242</v>
      </c>
      <c r="C2266" s="20" t="s">
        <v>3677</v>
      </c>
      <c r="D2266" s="20" t="s">
        <v>591</v>
      </c>
      <c r="E2266" s="33" t="s">
        <v>7</v>
      </c>
      <c r="F2266" s="21">
        <v>1056685.77</v>
      </c>
      <c r="G2266" s="21">
        <v>1056685.77</v>
      </c>
      <c r="H2266" s="21">
        <v>1056685.77</v>
      </c>
      <c r="I2266" s="21">
        <v>1056685.77</v>
      </c>
    </row>
    <row r="2267" spans="1:9" ht="63" x14ac:dyDescent="0.25">
      <c r="A2267" s="44" t="s">
        <v>3449</v>
      </c>
      <c r="B2267" s="44">
        <v>31319242</v>
      </c>
      <c r="C2267" s="20" t="s">
        <v>3678</v>
      </c>
      <c r="D2267" s="20" t="s">
        <v>1714</v>
      </c>
      <c r="E2267" s="33" t="s">
        <v>7</v>
      </c>
      <c r="F2267" s="21">
        <v>0</v>
      </c>
      <c r="G2267" s="21">
        <v>0</v>
      </c>
      <c r="H2267" s="21">
        <v>24098.5</v>
      </c>
      <c r="I2267" s="21">
        <v>0</v>
      </c>
    </row>
    <row r="2268" spans="1:9" ht="63" x14ac:dyDescent="0.25">
      <c r="A2268" s="44" t="s">
        <v>3449</v>
      </c>
      <c r="B2268" s="44">
        <v>31319242</v>
      </c>
      <c r="C2268" s="20" t="s">
        <v>3679</v>
      </c>
      <c r="D2268" s="20" t="s">
        <v>585</v>
      </c>
      <c r="E2268" s="33" t="s">
        <v>7</v>
      </c>
      <c r="F2268" s="21">
        <v>30501.41</v>
      </c>
      <c r="G2268" s="21">
        <v>26747.65</v>
      </c>
      <c r="H2268" s="21">
        <v>43866.96</v>
      </c>
      <c r="I2268" s="21">
        <v>43866.96</v>
      </c>
    </row>
    <row r="2269" spans="1:9" ht="63" x14ac:dyDescent="0.25">
      <c r="A2269" s="44" t="s">
        <v>3449</v>
      </c>
      <c r="B2269" s="44">
        <v>31319242</v>
      </c>
      <c r="C2269" s="20" t="s">
        <v>3680</v>
      </c>
      <c r="D2269" s="20" t="s">
        <v>3681</v>
      </c>
      <c r="E2269" s="33" t="s">
        <v>7</v>
      </c>
      <c r="F2269" s="21">
        <v>4891.2700000000004</v>
      </c>
      <c r="G2269" s="21">
        <v>2153.35</v>
      </c>
      <c r="H2269" s="21">
        <v>6386.73</v>
      </c>
      <c r="I2269" s="21">
        <v>2344.7600000000002</v>
      </c>
    </row>
    <row r="2270" spans="1:9" ht="63" x14ac:dyDescent="0.25">
      <c r="A2270" s="44" t="s">
        <v>3449</v>
      </c>
      <c r="B2270" s="44">
        <v>31319242</v>
      </c>
      <c r="C2270" s="20" t="s">
        <v>3682</v>
      </c>
      <c r="D2270" s="20" t="s">
        <v>593</v>
      </c>
      <c r="E2270" s="33" t="s">
        <v>7</v>
      </c>
      <c r="F2270" s="21">
        <v>0</v>
      </c>
      <c r="G2270" s="21">
        <v>0</v>
      </c>
      <c r="H2270" s="21">
        <v>8368.18</v>
      </c>
      <c r="I2270" s="21">
        <v>0</v>
      </c>
    </row>
    <row r="2271" spans="1:9" ht="63" x14ac:dyDescent="0.25">
      <c r="A2271" s="44" t="s">
        <v>3449</v>
      </c>
      <c r="B2271" s="44">
        <v>31319242</v>
      </c>
      <c r="C2271" s="20" t="s">
        <v>3683</v>
      </c>
      <c r="D2271" s="20" t="s">
        <v>3684</v>
      </c>
      <c r="E2271" s="33" t="s">
        <v>7</v>
      </c>
      <c r="F2271" s="21">
        <v>3305.14</v>
      </c>
      <c r="G2271" s="21">
        <v>3305.14</v>
      </c>
      <c r="H2271" s="21">
        <v>3305.14</v>
      </c>
      <c r="I2271" s="21">
        <v>3305.14</v>
      </c>
    </row>
    <row r="2272" spans="1:9" ht="63" x14ac:dyDescent="0.25">
      <c r="A2272" s="44" t="s">
        <v>3449</v>
      </c>
      <c r="B2272" s="44">
        <v>31319242</v>
      </c>
      <c r="C2272" s="20" t="s">
        <v>3685</v>
      </c>
      <c r="D2272" s="20" t="s">
        <v>5</v>
      </c>
      <c r="E2272" s="33" t="s">
        <v>7</v>
      </c>
      <c r="F2272" s="21">
        <v>869.62</v>
      </c>
      <c r="G2272" s="21">
        <v>384</v>
      </c>
      <c r="H2272" s="21">
        <v>1180.58</v>
      </c>
      <c r="I2272" s="21">
        <v>429.62</v>
      </c>
    </row>
    <row r="2273" spans="1:9" ht="47.25" x14ac:dyDescent="0.25">
      <c r="A2273" s="44" t="s">
        <v>3449</v>
      </c>
      <c r="B2273" s="44">
        <v>31319242</v>
      </c>
      <c r="C2273" s="20" t="s">
        <v>3686</v>
      </c>
      <c r="D2273" s="20" t="s">
        <v>437</v>
      </c>
      <c r="E2273" s="33" t="s">
        <v>7</v>
      </c>
      <c r="F2273" s="21">
        <v>567999.18999999994</v>
      </c>
      <c r="G2273" s="21">
        <v>567999.18999999994</v>
      </c>
      <c r="H2273" s="21">
        <v>567999.18999999994</v>
      </c>
      <c r="I2273" s="21">
        <v>567999.18999999994</v>
      </c>
    </row>
    <row r="2274" spans="1:9" ht="63" x14ac:dyDescent="0.25">
      <c r="A2274" s="44" t="s">
        <v>3449</v>
      </c>
      <c r="B2274" s="44">
        <v>31319242</v>
      </c>
      <c r="C2274" s="20" t="s">
        <v>3687</v>
      </c>
      <c r="D2274" s="20" t="s">
        <v>1694</v>
      </c>
      <c r="E2274" s="33" t="s">
        <v>7</v>
      </c>
      <c r="F2274" s="21">
        <v>5375.11</v>
      </c>
      <c r="G2274" s="21">
        <v>0</v>
      </c>
      <c r="H2274" s="21">
        <v>6408.35</v>
      </c>
      <c r="I2274" s="21">
        <v>0</v>
      </c>
    </row>
    <row r="2275" spans="1:9" ht="63" x14ac:dyDescent="0.25">
      <c r="A2275" s="44" t="s">
        <v>3449</v>
      </c>
      <c r="B2275" s="44">
        <v>31319242</v>
      </c>
      <c r="C2275" s="20" t="s">
        <v>3688</v>
      </c>
      <c r="D2275" s="20" t="s">
        <v>3689</v>
      </c>
      <c r="E2275" s="33" t="s">
        <v>7</v>
      </c>
      <c r="F2275" s="21">
        <v>15655.39</v>
      </c>
      <c r="G2275" s="21">
        <v>0</v>
      </c>
      <c r="H2275" s="21">
        <v>0</v>
      </c>
      <c r="I2275" s="21">
        <v>0</v>
      </c>
    </row>
    <row r="2276" spans="1:9" ht="94.5" x14ac:dyDescent="0.25">
      <c r="A2276" s="44" t="s">
        <v>3449</v>
      </c>
      <c r="B2276" s="44">
        <v>31319242</v>
      </c>
      <c r="C2276" s="20" t="s">
        <v>3690</v>
      </c>
      <c r="D2276" s="20" t="s">
        <v>1067</v>
      </c>
      <c r="E2276" s="33" t="s">
        <v>7</v>
      </c>
      <c r="F2276" s="21">
        <v>824.12</v>
      </c>
      <c r="G2276" s="21">
        <v>0</v>
      </c>
      <c r="H2276" s="21">
        <v>1418.65</v>
      </c>
      <c r="I2276" s="21">
        <v>0</v>
      </c>
    </row>
    <row r="2277" spans="1:9" ht="63" x14ac:dyDescent="0.25">
      <c r="A2277" s="44" t="s">
        <v>3449</v>
      </c>
      <c r="B2277" s="44">
        <v>31319242</v>
      </c>
      <c r="C2277" s="20" t="s">
        <v>3691</v>
      </c>
      <c r="D2277" s="20" t="s">
        <v>3692</v>
      </c>
      <c r="E2277" s="33" t="s">
        <v>7</v>
      </c>
      <c r="F2277" s="21">
        <v>2074.25</v>
      </c>
      <c r="G2277" s="21">
        <v>2074.25</v>
      </c>
      <c r="H2277" s="21">
        <v>2074.25</v>
      </c>
      <c r="I2277" s="21">
        <v>2074.25</v>
      </c>
    </row>
    <row r="2278" spans="1:9" ht="63" x14ac:dyDescent="0.25">
      <c r="A2278" s="44" t="s">
        <v>3449</v>
      </c>
      <c r="B2278" s="44">
        <v>31319242</v>
      </c>
      <c r="C2278" s="20" t="s">
        <v>3693</v>
      </c>
      <c r="D2278" s="20" t="s">
        <v>3694</v>
      </c>
      <c r="E2278" s="33" t="s">
        <v>7</v>
      </c>
      <c r="F2278" s="21">
        <v>0</v>
      </c>
      <c r="G2278" s="21">
        <v>0</v>
      </c>
      <c r="H2278" s="21">
        <v>1640.01</v>
      </c>
      <c r="I2278" s="21">
        <v>0</v>
      </c>
    </row>
    <row r="2279" spans="1:9" ht="63" x14ac:dyDescent="0.25">
      <c r="A2279" s="44" t="s">
        <v>3449</v>
      </c>
      <c r="B2279" s="44">
        <v>31319242</v>
      </c>
      <c r="C2279" s="20" t="s">
        <v>3695</v>
      </c>
      <c r="D2279" s="20" t="s">
        <v>3696</v>
      </c>
      <c r="E2279" s="33" t="s">
        <v>7</v>
      </c>
      <c r="F2279" s="21">
        <v>1775.96</v>
      </c>
      <c r="G2279" s="21">
        <v>1775.96</v>
      </c>
      <c r="H2279" s="21">
        <v>1775.96</v>
      </c>
      <c r="I2279" s="21">
        <v>1775.96</v>
      </c>
    </row>
    <row r="2280" spans="1:9" ht="63" x14ac:dyDescent="0.25">
      <c r="A2280" s="44" t="s">
        <v>3449</v>
      </c>
      <c r="B2280" s="44">
        <v>31319242</v>
      </c>
      <c r="C2280" s="20" t="s">
        <v>3697</v>
      </c>
      <c r="D2280" s="20" t="s">
        <v>3698</v>
      </c>
      <c r="E2280" s="33" t="s">
        <v>7</v>
      </c>
      <c r="F2280" s="21">
        <v>19907.71</v>
      </c>
      <c r="G2280" s="21">
        <v>19907.71</v>
      </c>
      <c r="H2280" s="21">
        <v>19907.71</v>
      </c>
      <c r="I2280" s="21">
        <v>19907.71</v>
      </c>
    </row>
    <row r="2281" spans="1:9" ht="63" x14ac:dyDescent="0.25">
      <c r="A2281" s="44" t="s">
        <v>3449</v>
      </c>
      <c r="B2281" s="44">
        <v>31319242</v>
      </c>
      <c r="C2281" s="20" t="s">
        <v>3699</v>
      </c>
      <c r="D2281" s="20" t="s">
        <v>865</v>
      </c>
      <c r="E2281" s="33" t="s">
        <v>7</v>
      </c>
      <c r="F2281" s="21">
        <v>307.93</v>
      </c>
      <c r="G2281" s="21">
        <v>101.9</v>
      </c>
      <c r="H2281" s="21">
        <v>305.62</v>
      </c>
      <c r="I2281" s="21">
        <v>124.07</v>
      </c>
    </row>
    <row r="2282" spans="1:9" ht="47.25" x14ac:dyDescent="0.25">
      <c r="A2282" s="44" t="s">
        <v>3449</v>
      </c>
      <c r="B2282" s="44">
        <v>31319242</v>
      </c>
      <c r="C2282" s="20" t="s">
        <v>3700</v>
      </c>
      <c r="D2282" s="20" t="s">
        <v>3701</v>
      </c>
      <c r="E2282" s="33" t="s">
        <v>7</v>
      </c>
      <c r="F2282" s="21">
        <v>1027.83</v>
      </c>
      <c r="G2282" s="21">
        <v>0</v>
      </c>
      <c r="H2282" s="21">
        <v>5271.44</v>
      </c>
      <c r="I2282" s="21">
        <v>2400.56</v>
      </c>
    </row>
    <row r="2283" spans="1:9" ht="63" x14ac:dyDescent="0.25">
      <c r="A2283" s="44" t="s">
        <v>3449</v>
      </c>
      <c r="B2283" s="44">
        <v>31319242</v>
      </c>
      <c r="C2283" s="20" t="s">
        <v>3702</v>
      </c>
      <c r="D2283" s="20" t="s">
        <v>1938</v>
      </c>
      <c r="E2283" s="33" t="s">
        <v>7</v>
      </c>
      <c r="F2283" s="21">
        <v>6938.44</v>
      </c>
      <c r="G2283" s="21">
        <v>1055.1199999999999</v>
      </c>
      <c r="H2283" s="21">
        <v>0</v>
      </c>
      <c r="I2283" s="21">
        <v>0</v>
      </c>
    </row>
    <row r="2284" spans="1:9" ht="63" x14ac:dyDescent="0.25">
      <c r="A2284" s="44" t="s">
        <v>3449</v>
      </c>
      <c r="B2284" s="44">
        <v>31319242</v>
      </c>
      <c r="C2284" s="20" t="s">
        <v>3703</v>
      </c>
      <c r="D2284" s="20" t="s">
        <v>3704</v>
      </c>
      <c r="E2284" s="33" t="s">
        <v>7</v>
      </c>
      <c r="F2284" s="21">
        <v>0</v>
      </c>
      <c r="G2284" s="21">
        <v>0</v>
      </c>
      <c r="H2284" s="21">
        <v>488.92</v>
      </c>
      <c r="I2284" s="21">
        <v>0</v>
      </c>
    </row>
    <row r="2285" spans="1:9" ht="78.75" x14ac:dyDescent="0.25">
      <c r="A2285" s="44" t="s">
        <v>3449</v>
      </c>
      <c r="B2285" s="44">
        <v>31319242</v>
      </c>
      <c r="C2285" s="20" t="s">
        <v>3705</v>
      </c>
      <c r="D2285" s="20" t="s">
        <v>686</v>
      </c>
      <c r="E2285" s="33" t="s">
        <v>7</v>
      </c>
      <c r="F2285" s="21">
        <v>71238.679999999993</v>
      </c>
      <c r="G2285" s="21">
        <v>37000.76</v>
      </c>
      <c r="H2285" s="21">
        <v>174077.74</v>
      </c>
      <c r="I2285" s="21">
        <v>117000</v>
      </c>
    </row>
    <row r="2286" spans="1:9" ht="63" x14ac:dyDescent="0.25">
      <c r="A2286" s="44" t="s">
        <v>3449</v>
      </c>
      <c r="B2286" s="44">
        <v>31319242</v>
      </c>
      <c r="C2286" s="20" t="s">
        <v>3706</v>
      </c>
      <c r="D2286" s="20" t="s">
        <v>2601</v>
      </c>
      <c r="E2286" s="33" t="s">
        <v>7</v>
      </c>
      <c r="F2286" s="21">
        <v>8691.4</v>
      </c>
      <c r="G2286" s="21">
        <v>7381.96</v>
      </c>
      <c r="H2286" s="21">
        <v>18159.59</v>
      </c>
      <c r="I2286" s="21">
        <v>16442.75</v>
      </c>
    </row>
    <row r="2287" spans="1:9" ht="47.25" x14ac:dyDescent="0.25">
      <c r="A2287" s="44" t="s">
        <v>3449</v>
      </c>
      <c r="B2287" s="44">
        <v>31319242</v>
      </c>
      <c r="C2287" s="20" t="s">
        <v>3707</v>
      </c>
      <c r="D2287" s="20" t="s">
        <v>3708</v>
      </c>
      <c r="E2287" s="33" t="s">
        <v>7</v>
      </c>
      <c r="F2287" s="21">
        <v>0</v>
      </c>
      <c r="G2287" s="21">
        <v>0</v>
      </c>
      <c r="H2287" s="21">
        <v>9070.83</v>
      </c>
      <c r="I2287" s="21">
        <v>7206.19</v>
      </c>
    </row>
    <row r="2288" spans="1:9" ht="63" x14ac:dyDescent="0.25">
      <c r="A2288" s="44" t="s">
        <v>3449</v>
      </c>
      <c r="B2288" s="44">
        <v>31319242</v>
      </c>
      <c r="C2288" s="20" t="s">
        <v>3709</v>
      </c>
      <c r="D2288" s="20" t="s">
        <v>3710</v>
      </c>
      <c r="E2288" s="33" t="s">
        <v>7</v>
      </c>
      <c r="F2288" s="21">
        <v>169482.27</v>
      </c>
      <c r="G2288" s="21">
        <v>165672.99</v>
      </c>
      <c r="H2288" s="21">
        <v>116188.45</v>
      </c>
      <c r="I2288" s="21">
        <v>116188.45</v>
      </c>
    </row>
    <row r="2289" spans="1:9" ht="63" x14ac:dyDescent="0.25">
      <c r="A2289" s="44" t="s">
        <v>3449</v>
      </c>
      <c r="B2289" s="44">
        <v>31319242</v>
      </c>
      <c r="C2289" s="20" t="s">
        <v>3711</v>
      </c>
      <c r="D2289" s="20" t="s">
        <v>1982</v>
      </c>
      <c r="E2289" s="33" t="s">
        <v>7</v>
      </c>
      <c r="F2289" s="21">
        <v>5864.44</v>
      </c>
      <c r="G2289" s="21">
        <v>4751.87</v>
      </c>
      <c r="H2289" s="21">
        <v>13949.24</v>
      </c>
      <c r="I2289" s="21">
        <v>12414.32</v>
      </c>
    </row>
    <row r="2290" spans="1:9" ht="63" x14ac:dyDescent="0.25">
      <c r="A2290" s="44" t="s">
        <v>3449</v>
      </c>
      <c r="B2290" s="44">
        <v>31319242</v>
      </c>
      <c r="C2290" s="20" t="s">
        <v>3712</v>
      </c>
      <c r="D2290" s="20" t="s">
        <v>3713</v>
      </c>
      <c r="E2290" s="33" t="s">
        <v>7</v>
      </c>
      <c r="F2290" s="21">
        <v>1189.4000000000001</v>
      </c>
      <c r="G2290" s="21">
        <v>0</v>
      </c>
      <c r="H2290" s="21">
        <v>1749.96</v>
      </c>
      <c r="I2290" s="21">
        <v>0</v>
      </c>
    </row>
    <row r="2291" spans="1:9" ht="63" x14ac:dyDescent="0.25">
      <c r="A2291" s="44" t="s">
        <v>3449</v>
      </c>
      <c r="B2291" s="44">
        <v>31319242</v>
      </c>
      <c r="C2291" s="20" t="s">
        <v>3714</v>
      </c>
      <c r="D2291" s="20" t="s">
        <v>3715</v>
      </c>
      <c r="E2291" s="33" t="s">
        <v>7</v>
      </c>
      <c r="F2291" s="21">
        <v>0</v>
      </c>
      <c r="G2291" s="21">
        <v>0</v>
      </c>
      <c r="H2291" s="21">
        <v>8322.9599999999991</v>
      </c>
      <c r="I2291" s="21">
        <v>4934.76</v>
      </c>
    </row>
    <row r="2292" spans="1:9" ht="47.25" x14ac:dyDescent="0.25">
      <c r="A2292" s="44" t="s">
        <v>3449</v>
      </c>
      <c r="B2292" s="44">
        <v>31319242</v>
      </c>
      <c r="C2292" s="20" t="s">
        <v>3716</v>
      </c>
      <c r="D2292" s="20" t="s">
        <v>3717</v>
      </c>
      <c r="E2292" s="33" t="s">
        <v>7</v>
      </c>
      <c r="F2292" s="21">
        <v>34185.699999999997</v>
      </c>
      <c r="G2292" s="21">
        <v>34185.699999999997</v>
      </c>
      <c r="H2292" s="21">
        <v>34185.699999999997</v>
      </c>
      <c r="I2292" s="21">
        <v>34185.699999999997</v>
      </c>
    </row>
    <row r="2293" spans="1:9" ht="63" x14ac:dyDescent="0.25">
      <c r="A2293" s="44" t="s">
        <v>3449</v>
      </c>
      <c r="B2293" s="44">
        <v>31319242</v>
      </c>
      <c r="C2293" s="20" t="s">
        <v>3718</v>
      </c>
      <c r="D2293" s="20" t="s">
        <v>3719</v>
      </c>
      <c r="E2293" s="33" t="s">
        <v>7</v>
      </c>
      <c r="F2293" s="21">
        <v>5201.83</v>
      </c>
      <c r="G2293" s="21">
        <v>5201.83</v>
      </c>
      <c r="H2293" s="21">
        <v>5201.83</v>
      </c>
      <c r="I2293" s="21">
        <v>5201.83</v>
      </c>
    </row>
    <row r="2294" spans="1:9" ht="63" x14ac:dyDescent="0.25">
      <c r="A2294" s="44" t="s">
        <v>3449</v>
      </c>
      <c r="B2294" s="44">
        <v>31319242</v>
      </c>
      <c r="C2294" s="20" t="s">
        <v>3720</v>
      </c>
      <c r="D2294" s="20" t="s">
        <v>3721</v>
      </c>
      <c r="E2294" s="33" t="s">
        <v>7</v>
      </c>
      <c r="F2294" s="21">
        <v>0</v>
      </c>
      <c r="G2294" s="21">
        <v>0</v>
      </c>
      <c r="H2294" s="21">
        <v>9226.6</v>
      </c>
      <c r="I2294" s="21">
        <v>0</v>
      </c>
    </row>
    <row r="2295" spans="1:9" ht="63" x14ac:dyDescent="0.25">
      <c r="A2295" s="44" t="s">
        <v>3449</v>
      </c>
      <c r="B2295" s="44">
        <v>31319242</v>
      </c>
      <c r="C2295" s="20" t="s">
        <v>3722</v>
      </c>
      <c r="D2295" s="20" t="s">
        <v>3723</v>
      </c>
      <c r="E2295" s="33" t="s">
        <v>7</v>
      </c>
      <c r="F2295" s="21">
        <v>4061.1</v>
      </c>
      <c r="G2295" s="21">
        <v>0</v>
      </c>
      <c r="H2295" s="21">
        <v>3368.05</v>
      </c>
      <c r="I2295" s="21">
        <v>0</v>
      </c>
    </row>
    <row r="2296" spans="1:9" ht="63" x14ac:dyDescent="0.25">
      <c r="A2296" s="44" t="s">
        <v>3449</v>
      </c>
      <c r="B2296" s="44">
        <v>31319242</v>
      </c>
      <c r="C2296" s="20" t="s">
        <v>3724</v>
      </c>
      <c r="D2296" s="20" t="s">
        <v>3725</v>
      </c>
      <c r="E2296" s="33" t="s">
        <v>7</v>
      </c>
      <c r="F2296" s="21">
        <v>494.47</v>
      </c>
      <c r="G2296" s="21">
        <v>0</v>
      </c>
      <c r="H2296" s="21">
        <v>1207.24</v>
      </c>
      <c r="I2296" s="21">
        <v>525.04999999999995</v>
      </c>
    </row>
    <row r="2297" spans="1:9" ht="63" x14ac:dyDescent="0.25">
      <c r="A2297" s="44" t="s">
        <v>3449</v>
      </c>
      <c r="B2297" s="44">
        <v>31319242</v>
      </c>
      <c r="C2297" s="20" t="s">
        <v>3726</v>
      </c>
      <c r="D2297" s="20" t="s">
        <v>3727</v>
      </c>
      <c r="E2297" s="33" t="s">
        <v>7</v>
      </c>
      <c r="F2297" s="21">
        <v>7614.74</v>
      </c>
      <c r="G2297" s="21">
        <v>3138.92</v>
      </c>
      <c r="H2297" s="21">
        <v>6733.33</v>
      </c>
      <c r="I2297" s="21">
        <v>0</v>
      </c>
    </row>
    <row r="2298" spans="1:9" ht="78.75" x14ac:dyDescent="0.25">
      <c r="A2298" s="44" t="s">
        <v>3449</v>
      </c>
      <c r="B2298" s="44">
        <v>31319242</v>
      </c>
      <c r="C2298" s="20" t="s">
        <v>3728</v>
      </c>
      <c r="D2298" s="20" t="s">
        <v>3729</v>
      </c>
      <c r="E2298" s="33" t="s">
        <v>7</v>
      </c>
      <c r="F2298" s="21">
        <v>0</v>
      </c>
      <c r="G2298" s="21">
        <v>0</v>
      </c>
      <c r="H2298" s="21">
        <v>8902.86</v>
      </c>
      <c r="I2298" s="21">
        <v>3070.15</v>
      </c>
    </row>
    <row r="2299" spans="1:9" ht="78.75" x14ac:dyDescent="0.25">
      <c r="A2299" s="44" t="s">
        <v>3449</v>
      </c>
      <c r="B2299" s="44">
        <v>31319242</v>
      </c>
      <c r="C2299" s="20" t="s">
        <v>3730</v>
      </c>
      <c r="D2299" s="20" t="s">
        <v>398</v>
      </c>
      <c r="E2299" s="33" t="s">
        <v>7</v>
      </c>
      <c r="F2299" s="21">
        <v>25841.46</v>
      </c>
      <c r="G2299" s="21">
        <v>0.03</v>
      </c>
      <c r="H2299" s="21">
        <v>98952.94</v>
      </c>
      <c r="I2299" s="21">
        <v>0.03</v>
      </c>
    </row>
    <row r="2300" spans="1:9" ht="47.25" x14ac:dyDescent="0.25">
      <c r="A2300" s="44" t="s">
        <v>3449</v>
      </c>
      <c r="B2300" s="44">
        <v>31319242</v>
      </c>
      <c r="C2300" s="20" t="s">
        <v>3731</v>
      </c>
      <c r="D2300" s="20" t="s">
        <v>2352</v>
      </c>
      <c r="E2300" s="33" t="s">
        <v>7</v>
      </c>
      <c r="F2300" s="21">
        <v>0</v>
      </c>
      <c r="G2300" s="21">
        <v>0</v>
      </c>
      <c r="H2300" s="21">
        <v>10887.5</v>
      </c>
      <c r="I2300" s="21">
        <v>0</v>
      </c>
    </row>
    <row r="2301" spans="1:9" ht="63" x14ac:dyDescent="0.25">
      <c r="A2301" s="44" t="s">
        <v>3449</v>
      </c>
      <c r="B2301" s="44">
        <v>31319242</v>
      </c>
      <c r="C2301" s="20" t="s">
        <v>3732</v>
      </c>
      <c r="D2301" s="20" t="s">
        <v>1837</v>
      </c>
      <c r="E2301" s="33" t="s">
        <v>7</v>
      </c>
      <c r="F2301" s="21">
        <v>59756.34</v>
      </c>
      <c r="G2301" s="21">
        <v>0</v>
      </c>
      <c r="H2301" s="21">
        <v>135393.5</v>
      </c>
      <c r="I2301" s="21">
        <v>24978</v>
      </c>
    </row>
    <row r="2302" spans="1:9" ht="63" x14ac:dyDescent="0.25">
      <c r="A2302" s="44" t="s">
        <v>3449</v>
      </c>
      <c r="B2302" s="44">
        <v>31319242</v>
      </c>
      <c r="C2302" s="20" t="s">
        <v>3733</v>
      </c>
      <c r="D2302" s="20" t="s">
        <v>3734</v>
      </c>
      <c r="E2302" s="33" t="s">
        <v>7</v>
      </c>
      <c r="F2302" s="21">
        <v>3177.59</v>
      </c>
      <c r="G2302" s="21">
        <v>1404.85</v>
      </c>
      <c r="H2302" s="21">
        <v>4554.05</v>
      </c>
      <c r="I2302" s="21">
        <v>1495.75</v>
      </c>
    </row>
    <row r="2303" spans="1:9" ht="78.75" x14ac:dyDescent="0.25">
      <c r="A2303" s="44" t="s">
        <v>3449</v>
      </c>
      <c r="B2303" s="44">
        <v>31319242</v>
      </c>
      <c r="C2303" s="20" t="s">
        <v>3735</v>
      </c>
      <c r="D2303" s="20" t="s">
        <v>3736</v>
      </c>
      <c r="E2303" s="33" t="s">
        <v>7</v>
      </c>
      <c r="F2303" s="21">
        <v>352.54</v>
      </c>
      <c r="G2303" s="21">
        <v>0</v>
      </c>
      <c r="H2303" s="21">
        <v>780.1</v>
      </c>
      <c r="I2303" s="21">
        <v>251.4</v>
      </c>
    </row>
    <row r="2304" spans="1:9" ht="63" x14ac:dyDescent="0.25">
      <c r="A2304" s="44" t="s">
        <v>3449</v>
      </c>
      <c r="B2304" s="44">
        <v>31319242</v>
      </c>
      <c r="C2304" s="20" t="s">
        <v>3737</v>
      </c>
      <c r="D2304" s="20" t="s">
        <v>3738</v>
      </c>
      <c r="E2304" s="33" t="s">
        <v>7</v>
      </c>
      <c r="F2304" s="21">
        <v>0</v>
      </c>
      <c r="G2304" s="21">
        <v>0</v>
      </c>
      <c r="H2304" s="21">
        <v>164.87</v>
      </c>
      <c r="I2304" s="21">
        <v>0</v>
      </c>
    </row>
    <row r="2305" spans="1:1025" ht="31.5" x14ac:dyDescent="0.25">
      <c r="A2305" s="44" t="s">
        <v>3449</v>
      </c>
      <c r="B2305" s="44">
        <v>31319242</v>
      </c>
      <c r="C2305" s="20" t="s">
        <v>3739</v>
      </c>
      <c r="D2305" s="20" t="s">
        <v>3740</v>
      </c>
      <c r="E2305" s="33" t="s">
        <v>7</v>
      </c>
      <c r="F2305" s="21">
        <v>6095.85</v>
      </c>
      <c r="G2305" s="21">
        <v>2414.77</v>
      </c>
      <c r="H2305" s="21">
        <v>31644.61</v>
      </c>
      <c r="I2305" s="21">
        <v>26420.18</v>
      </c>
    </row>
    <row r="2306" spans="1:1025" ht="31.5" x14ac:dyDescent="0.25">
      <c r="A2306" s="44" t="s">
        <v>3449</v>
      </c>
      <c r="B2306" s="44">
        <v>31319242</v>
      </c>
      <c r="C2306" s="36" t="s">
        <v>4596</v>
      </c>
      <c r="D2306" s="20" t="s">
        <v>34</v>
      </c>
      <c r="E2306" s="33" t="s">
        <v>7</v>
      </c>
      <c r="F2306" s="21">
        <v>0</v>
      </c>
      <c r="G2306" s="21">
        <v>0</v>
      </c>
      <c r="H2306" s="21">
        <v>10627.36</v>
      </c>
      <c r="I2306" s="21">
        <v>10627.36</v>
      </c>
    </row>
    <row r="2307" spans="1:1025" ht="94.5" x14ac:dyDescent="0.25">
      <c r="A2307" s="44" t="s">
        <v>3449</v>
      </c>
      <c r="B2307" s="44">
        <v>31319242</v>
      </c>
      <c r="C2307" s="20" t="s">
        <v>4675</v>
      </c>
      <c r="D2307" s="20" t="s">
        <v>14</v>
      </c>
      <c r="E2307" s="33" t="s">
        <v>7</v>
      </c>
      <c r="F2307" s="21">
        <v>5178.24</v>
      </c>
      <c r="G2307" s="21">
        <v>0</v>
      </c>
      <c r="H2307" s="21">
        <v>0</v>
      </c>
      <c r="I2307" s="21">
        <v>0</v>
      </c>
    </row>
    <row r="2308" spans="1:1025" ht="78.75" x14ac:dyDescent="0.25">
      <c r="A2308" s="44" t="s">
        <v>3449</v>
      </c>
      <c r="B2308" s="44">
        <v>31319242</v>
      </c>
      <c r="C2308" s="20" t="s">
        <v>4676</v>
      </c>
      <c r="D2308" s="20" t="s">
        <v>3741</v>
      </c>
      <c r="E2308" s="33" t="s">
        <v>7</v>
      </c>
      <c r="F2308" s="21">
        <v>430.38</v>
      </c>
      <c r="G2308" s="21">
        <v>0</v>
      </c>
      <c r="H2308" s="21">
        <v>47.87</v>
      </c>
      <c r="I2308" s="21">
        <v>0</v>
      </c>
    </row>
    <row r="2309" spans="1:1025" ht="78.75" x14ac:dyDescent="0.25">
      <c r="A2309" s="44" t="s">
        <v>3449</v>
      </c>
      <c r="B2309" s="44">
        <v>31319242</v>
      </c>
      <c r="C2309" s="20" t="s">
        <v>3742</v>
      </c>
      <c r="D2309" s="20" t="s">
        <v>2537</v>
      </c>
      <c r="E2309" s="33" t="s">
        <v>7</v>
      </c>
      <c r="F2309" s="21">
        <v>2351.6999999999998</v>
      </c>
      <c r="G2309" s="21">
        <v>0</v>
      </c>
      <c r="H2309" s="21">
        <v>4043.14</v>
      </c>
      <c r="I2309" s="21">
        <v>0</v>
      </c>
    </row>
    <row r="2310" spans="1:1025" ht="63" x14ac:dyDescent="0.25">
      <c r="A2310" s="44" t="s">
        <v>3449</v>
      </c>
      <c r="B2310" s="44">
        <v>31319242</v>
      </c>
      <c r="C2310" s="20" t="s">
        <v>3743</v>
      </c>
      <c r="D2310" s="20" t="s">
        <v>3744</v>
      </c>
      <c r="E2310" s="33" t="s">
        <v>7</v>
      </c>
      <c r="F2310" s="21">
        <v>0</v>
      </c>
      <c r="G2310" s="21">
        <v>0</v>
      </c>
      <c r="H2310" s="21">
        <v>733.36</v>
      </c>
      <c r="I2310" s="21">
        <v>0</v>
      </c>
    </row>
    <row r="2311" spans="1:1025" ht="63" x14ac:dyDescent="0.25">
      <c r="A2311" s="44" t="s">
        <v>3449</v>
      </c>
      <c r="B2311" s="44">
        <v>31319242</v>
      </c>
      <c r="C2311" s="20" t="s">
        <v>3745</v>
      </c>
      <c r="D2311" s="20" t="s">
        <v>3746</v>
      </c>
      <c r="E2311" s="33" t="s">
        <v>7</v>
      </c>
      <c r="F2311" s="21">
        <v>0</v>
      </c>
      <c r="G2311" s="21">
        <v>0</v>
      </c>
      <c r="H2311" s="21">
        <v>9272.66</v>
      </c>
      <c r="I2311" s="21">
        <v>3405.84</v>
      </c>
    </row>
    <row r="2312" spans="1:1025" ht="63" x14ac:dyDescent="0.25">
      <c r="A2312" s="44" t="s">
        <v>3449</v>
      </c>
      <c r="B2312" s="44">
        <v>31319242</v>
      </c>
      <c r="C2312" s="20" t="s">
        <v>3747</v>
      </c>
      <c r="D2312" s="20" t="s">
        <v>3748</v>
      </c>
      <c r="E2312" s="33" t="s">
        <v>7</v>
      </c>
      <c r="F2312" s="21">
        <v>1419.32</v>
      </c>
      <c r="G2312" s="21">
        <v>0</v>
      </c>
      <c r="H2312" s="21">
        <v>0</v>
      </c>
      <c r="I2312" s="21">
        <v>0</v>
      </c>
    </row>
    <row r="2313" spans="1:1025" ht="110.25" x14ac:dyDescent="0.25">
      <c r="A2313" s="44" t="s">
        <v>3449</v>
      </c>
      <c r="B2313" s="44">
        <v>31319242</v>
      </c>
      <c r="C2313" s="20" t="s">
        <v>3749</v>
      </c>
      <c r="D2313" s="20" t="s">
        <v>3750</v>
      </c>
      <c r="E2313" s="33" t="s">
        <v>7</v>
      </c>
      <c r="F2313" s="21">
        <v>0</v>
      </c>
      <c r="G2313" s="21">
        <v>0</v>
      </c>
      <c r="H2313" s="21">
        <v>366.21</v>
      </c>
      <c r="I2313" s="21">
        <v>366.21</v>
      </c>
    </row>
    <row r="2314" spans="1:1025" s="4" customFormat="1" ht="31.5" x14ac:dyDescent="0.25">
      <c r="A2314" s="44" t="s">
        <v>3449</v>
      </c>
      <c r="B2314" s="44">
        <v>31319242</v>
      </c>
      <c r="C2314" s="60" t="s">
        <v>7</v>
      </c>
      <c r="D2314" s="60" t="s">
        <v>34</v>
      </c>
      <c r="E2314" s="42" t="s">
        <v>7</v>
      </c>
      <c r="F2314" s="61">
        <v>76024.36</v>
      </c>
      <c r="G2314" s="61">
        <v>76024.36</v>
      </c>
      <c r="H2314" s="61">
        <v>76024.36</v>
      </c>
      <c r="I2314" s="61">
        <v>76024.36</v>
      </c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  <c r="BH2314" s="3"/>
      <c r="BI2314" s="3"/>
      <c r="BJ2314" s="3"/>
      <c r="BK2314" s="3"/>
      <c r="BL2314" s="3"/>
      <c r="BM2314" s="3"/>
      <c r="BN2314" s="3"/>
      <c r="BO2314" s="3"/>
      <c r="BP2314" s="3"/>
      <c r="BQ2314" s="3"/>
      <c r="BR2314" s="3"/>
      <c r="BS2314" s="3"/>
      <c r="BT2314" s="3"/>
      <c r="BU2314" s="3"/>
      <c r="BV2314" s="3"/>
      <c r="BW2314" s="3"/>
      <c r="BX2314" s="3"/>
      <c r="BY2314" s="3"/>
      <c r="BZ2314" s="3"/>
      <c r="CA2314" s="3"/>
      <c r="CB2314" s="3"/>
      <c r="CC2314" s="3"/>
      <c r="CD2314" s="3"/>
      <c r="CE2314" s="3"/>
      <c r="CF2314" s="3"/>
      <c r="CG2314" s="3"/>
      <c r="CH2314" s="3"/>
      <c r="CI2314" s="3"/>
      <c r="CJ2314" s="3"/>
      <c r="CK2314" s="3"/>
      <c r="CL2314" s="3"/>
      <c r="CM2314" s="3"/>
      <c r="CN2314" s="3"/>
      <c r="CO2314" s="3"/>
      <c r="CP2314" s="3"/>
      <c r="CQ2314" s="3"/>
      <c r="CR2314" s="3"/>
      <c r="CS2314" s="3"/>
      <c r="CT2314" s="3"/>
      <c r="CU2314" s="3"/>
      <c r="CV2314" s="3"/>
      <c r="CW2314" s="3"/>
      <c r="CX2314" s="3"/>
      <c r="CY2314" s="3"/>
      <c r="CZ2314" s="3"/>
      <c r="DA2314" s="3"/>
      <c r="DB2314" s="3"/>
      <c r="DC2314" s="3"/>
      <c r="DD2314" s="3"/>
      <c r="DE2314" s="3"/>
      <c r="DF2314" s="3"/>
      <c r="DG2314" s="3"/>
      <c r="DH2314" s="3"/>
      <c r="DI2314" s="3"/>
      <c r="DJ2314" s="3"/>
      <c r="DK2314" s="3"/>
      <c r="DL2314" s="3"/>
      <c r="DM2314" s="3"/>
      <c r="DN2314" s="3"/>
      <c r="DO2314" s="3"/>
      <c r="DP2314" s="3"/>
      <c r="DQ2314" s="3"/>
      <c r="DR2314" s="3"/>
      <c r="DS2314" s="3"/>
      <c r="DT2314" s="3"/>
      <c r="DU2314" s="3"/>
      <c r="DV2314" s="3"/>
      <c r="DW2314" s="3"/>
      <c r="DX2314" s="3"/>
      <c r="DY2314" s="3"/>
      <c r="DZ2314" s="3"/>
      <c r="EA2314" s="3"/>
      <c r="EB2314" s="3"/>
      <c r="EC2314" s="3"/>
      <c r="ED2314" s="3"/>
      <c r="EE2314" s="3"/>
      <c r="EF2314" s="3"/>
      <c r="EG2314" s="3"/>
      <c r="EH2314" s="3"/>
      <c r="EI2314" s="3"/>
      <c r="EJ2314" s="3"/>
      <c r="EK2314" s="3"/>
      <c r="EL2314" s="3"/>
      <c r="EM2314" s="3"/>
      <c r="EN2314" s="3"/>
      <c r="EO2314" s="3"/>
      <c r="EP2314" s="3"/>
      <c r="EQ2314" s="3"/>
      <c r="ER2314" s="3"/>
      <c r="ES2314" s="3"/>
      <c r="ET2314" s="3"/>
      <c r="EU2314" s="3"/>
      <c r="EV2314" s="3"/>
      <c r="EW2314" s="3"/>
      <c r="EX2314" s="3"/>
      <c r="EY2314" s="3"/>
      <c r="EZ2314" s="3"/>
      <c r="FA2314" s="3"/>
      <c r="FB2314" s="3"/>
      <c r="FC2314" s="3"/>
      <c r="FD2314" s="3"/>
      <c r="FE2314" s="3"/>
      <c r="FF2314" s="3"/>
      <c r="FG2314" s="3"/>
      <c r="FH2314" s="3"/>
      <c r="FI2314" s="3"/>
      <c r="FJ2314" s="3"/>
      <c r="FK2314" s="3"/>
      <c r="FL2314" s="3"/>
      <c r="FM2314" s="3"/>
      <c r="FN2314" s="3"/>
      <c r="FO2314" s="3"/>
      <c r="FP2314" s="3"/>
      <c r="FQ2314" s="3"/>
      <c r="FR2314" s="3"/>
      <c r="FS2314" s="3"/>
      <c r="FT2314" s="3"/>
      <c r="FU2314" s="3"/>
      <c r="FV2314" s="3"/>
      <c r="FW2314" s="3"/>
      <c r="FX2314" s="3"/>
      <c r="FY2314" s="3"/>
      <c r="FZ2314" s="3"/>
      <c r="GA2314" s="3"/>
      <c r="GB2314" s="3"/>
      <c r="GC2314" s="3"/>
      <c r="GD2314" s="3"/>
      <c r="GE2314" s="3"/>
      <c r="GF2314" s="3"/>
      <c r="GG2314" s="3"/>
      <c r="GH2314" s="3"/>
      <c r="GI2314" s="3"/>
      <c r="GJ2314" s="3"/>
      <c r="GK2314" s="3"/>
      <c r="GL2314" s="3"/>
      <c r="GM2314" s="3"/>
      <c r="GN2314" s="3"/>
      <c r="GO2314" s="3"/>
      <c r="GP2314" s="3"/>
      <c r="GQ2314" s="3"/>
      <c r="GR2314" s="3"/>
      <c r="GS2314" s="3"/>
      <c r="GT2314" s="3"/>
      <c r="GU2314" s="3"/>
      <c r="GV2314" s="3"/>
      <c r="GW2314" s="3"/>
      <c r="GX2314" s="3"/>
      <c r="GY2314" s="3"/>
      <c r="GZ2314" s="3"/>
      <c r="HA2314" s="3"/>
      <c r="HB2314" s="3"/>
      <c r="HC2314" s="3"/>
      <c r="HD2314" s="3"/>
      <c r="HE2314" s="3"/>
      <c r="HF2314" s="3"/>
      <c r="HG2314" s="3"/>
      <c r="HH2314" s="3"/>
      <c r="HI2314" s="3"/>
      <c r="HJ2314" s="3"/>
      <c r="HK2314" s="3"/>
      <c r="HL2314" s="3"/>
      <c r="HM2314" s="3"/>
      <c r="HN2314" s="3"/>
      <c r="HO2314" s="3"/>
      <c r="HP2314" s="3"/>
      <c r="HQ2314" s="3"/>
      <c r="HR2314" s="3"/>
      <c r="HS2314" s="3"/>
      <c r="HT2314" s="3"/>
      <c r="HU2314" s="3"/>
      <c r="HV2314" s="3"/>
      <c r="HW2314" s="3"/>
      <c r="HX2314" s="3"/>
      <c r="HY2314" s="3"/>
      <c r="HZ2314" s="3"/>
      <c r="IA2314" s="3"/>
      <c r="IB2314" s="3"/>
      <c r="IC2314" s="3"/>
      <c r="ID2314" s="3"/>
      <c r="IE2314" s="3"/>
      <c r="IF2314" s="3"/>
      <c r="IG2314" s="3"/>
      <c r="IH2314" s="3"/>
      <c r="II2314" s="3"/>
      <c r="IJ2314" s="3"/>
      <c r="IK2314" s="3"/>
      <c r="IL2314" s="3"/>
      <c r="IM2314" s="3"/>
      <c r="IN2314" s="3"/>
      <c r="IO2314" s="3"/>
      <c r="IP2314" s="3"/>
      <c r="IQ2314" s="3"/>
      <c r="IR2314" s="3"/>
      <c r="IS2314" s="3"/>
      <c r="IT2314" s="3"/>
      <c r="IU2314" s="3"/>
      <c r="IV2314" s="3"/>
      <c r="IW2314" s="3"/>
      <c r="IX2314" s="3"/>
      <c r="IY2314" s="3"/>
      <c r="IZ2314" s="3"/>
      <c r="JA2314" s="3"/>
      <c r="JB2314" s="3"/>
      <c r="JC2314" s="3"/>
      <c r="JD2314" s="3"/>
      <c r="JE2314" s="3"/>
      <c r="JF2314" s="3"/>
      <c r="JG2314" s="3"/>
      <c r="JH2314" s="3"/>
      <c r="JI2314" s="3"/>
      <c r="JJ2314" s="3"/>
      <c r="JK2314" s="3"/>
      <c r="JL2314" s="3"/>
      <c r="JM2314" s="3"/>
      <c r="JN2314" s="3"/>
      <c r="JO2314" s="3"/>
      <c r="JP2314" s="3"/>
      <c r="JQ2314" s="3"/>
      <c r="JR2314" s="3"/>
      <c r="JS2314" s="3"/>
      <c r="JT2314" s="3"/>
      <c r="JU2314" s="3"/>
      <c r="JV2314" s="3"/>
      <c r="JW2314" s="3"/>
      <c r="JX2314" s="3"/>
      <c r="JY2314" s="3"/>
      <c r="JZ2314" s="3"/>
      <c r="KA2314" s="3"/>
      <c r="KB2314" s="3"/>
      <c r="KC2314" s="3"/>
      <c r="KD2314" s="3"/>
      <c r="KE2314" s="3"/>
      <c r="KF2314" s="3"/>
      <c r="KG2314" s="3"/>
      <c r="KH2314" s="3"/>
      <c r="KI2314" s="3"/>
      <c r="KJ2314" s="3"/>
      <c r="KK2314" s="3"/>
      <c r="KL2314" s="3"/>
      <c r="KM2314" s="3"/>
      <c r="KN2314" s="3"/>
      <c r="KO2314" s="3"/>
      <c r="KP2314" s="3"/>
      <c r="KQ2314" s="3"/>
      <c r="KR2314" s="3"/>
      <c r="KS2314" s="3"/>
      <c r="KT2314" s="3"/>
      <c r="KU2314" s="3"/>
      <c r="KV2314" s="3"/>
      <c r="KW2314" s="3"/>
      <c r="KX2314" s="3"/>
      <c r="KY2314" s="3"/>
      <c r="KZ2314" s="3"/>
      <c r="LA2314" s="3"/>
      <c r="LB2314" s="3"/>
      <c r="LC2314" s="3"/>
      <c r="LD2314" s="3"/>
      <c r="LE2314" s="3"/>
      <c r="LF2314" s="3"/>
      <c r="LG2314" s="3"/>
      <c r="LH2314" s="3"/>
      <c r="LI2314" s="3"/>
      <c r="LJ2314" s="3"/>
      <c r="LK2314" s="3"/>
      <c r="LL2314" s="3"/>
      <c r="LM2314" s="3"/>
      <c r="LN2314" s="3"/>
      <c r="LO2314" s="3"/>
      <c r="LP2314" s="3"/>
      <c r="LQ2314" s="3"/>
      <c r="LR2314" s="3"/>
      <c r="LS2314" s="3"/>
      <c r="LT2314" s="3"/>
      <c r="LU2314" s="3"/>
      <c r="LV2314" s="3"/>
      <c r="LW2314" s="3"/>
      <c r="LX2314" s="3"/>
      <c r="LY2314" s="3"/>
      <c r="LZ2314" s="3"/>
      <c r="MA2314" s="3"/>
      <c r="MB2314" s="3"/>
      <c r="MC2314" s="3"/>
      <c r="MD2314" s="3"/>
      <c r="ME2314" s="3"/>
      <c r="MF2314" s="3"/>
      <c r="MG2314" s="3"/>
      <c r="MH2314" s="3"/>
      <c r="MI2314" s="3"/>
      <c r="MJ2314" s="3"/>
      <c r="MK2314" s="3"/>
      <c r="ML2314" s="3"/>
      <c r="MM2314" s="3"/>
      <c r="MN2314" s="3"/>
      <c r="MO2314" s="3"/>
      <c r="MP2314" s="3"/>
      <c r="MQ2314" s="3"/>
      <c r="MR2314" s="3"/>
      <c r="MS2314" s="3"/>
      <c r="MT2314" s="3"/>
      <c r="MU2314" s="3"/>
      <c r="MV2314" s="3"/>
      <c r="MW2314" s="3"/>
      <c r="MX2314" s="3"/>
      <c r="MY2314" s="3"/>
      <c r="MZ2314" s="3"/>
      <c r="NA2314" s="3"/>
      <c r="NB2314" s="3"/>
      <c r="NC2314" s="3"/>
      <c r="ND2314" s="3"/>
      <c r="NE2314" s="3"/>
      <c r="NF2314" s="3"/>
      <c r="NG2314" s="3"/>
      <c r="NH2314" s="3"/>
      <c r="NI2314" s="3"/>
      <c r="NJ2314" s="3"/>
      <c r="NK2314" s="3"/>
      <c r="NL2314" s="3"/>
      <c r="NM2314" s="3"/>
      <c r="NN2314" s="3"/>
      <c r="NO2314" s="3"/>
      <c r="NP2314" s="3"/>
      <c r="NQ2314" s="3"/>
      <c r="NR2314" s="3"/>
      <c r="NS2314" s="3"/>
      <c r="NT2314" s="3"/>
      <c r="NU2314" s="3"/>
      <c r="NV2314" s="3"/>
      <c r="NW2314" s="3"/>
      <c r="NX2314" s="3"/>
      <c r="NY2314" s="3"/>
      <c r="NZ2314" s="3"/>
      <c r="OA2314" s="3"/>
      <c r="OB2314" s="3"/>
      <c r="OC2314" s="3"/>
      <c r="OD2314" s="3"/>
      <c r="OE2314" s="3"/>
      <c r="OF2314" s="3"/>
      <c r="OG2314" s="3"/>
      <c r="OH2314" s="3"/>
      <c r="OI2314" s="3"/>
      <c r="OJ2314" s="3"/>
      <c r="OK2314" s="3"/>
      <c r="OL2314" s="3"/>
      <c r="OM2314" s="3"/>
      <c r="ON2314" s="3"/>
      <c r="OO2314" s="3"/>
      <c r="OP2314" s="3"/>
      <c r="OQ2314" s="3"/>
      <c r="OR2314" s="3"/>
      <c r="OS2314" s="3"/>
      <c r="OT2314" s="3"/>
      <c r="OU2314" s="3"/>
      <c r="OV2314" s="3"/>
      <c r="OW2314" s="3"/>
      <c r="OX2314" s="3"/>
      <c r="OY2314" s="3"/>
      <c r="OZ2314" s="3"/>
      <c r="PA2314" s="3"/>
      <c r="PB2314" s="3"/>
      <c r="PC2314" s="3"/>
      <c r="PD2314" s="3"/>
      <c r="PE2314" s="3"/>
      <c r="PF2314" s="3"/>
      <c r="PG2314" s="3"/>
      <c r="PH2314" s="3"/>
      <c r="PI2314" s="3"/>
      <c r="PJ2314" s="3"/>
      <c r="PK2314" s="3"/>
      <c r="PL2314" s="3"/>
      <c r="PM2314" s="3"/>
      <c r="PN2314" s="3"/>
      <c r="PO2314" s="3"/>
      <c r="PP2314" s="3"/>
      <c r="PQ2314" s="3"/>
      <c r="PR2314" s="3"/>
      <c r="PS2314" s="3"/>
      <c r="PT2314" s="3"/>
      <c r="PU2314" s="3"/>
      <c r="PV2314" s="3"/>
      <c r="PW2314" s="3"/>
      <c r="PX2314" s="3"/>
      <c r="PY2314" s="3"/>
      <c r="PZ2314" s="3"/>
      <c r="QA2314" s="3"/>
      <c r="QB2314" s="3"/>
      <c r="QC2314" s="3"/>
      <c r="QD2314" s="3"/>
      <c r="QE2314" s="3"/>
      <c r="QF2314" s="3"/>
      <c r="QG2314" s="3"/>
      <c r="QH2314" s="3"/>
      <c r="QI2314" s="3"/>
      <c r="QJ2314" s="3"/>
      <c r="QK2314" s="3"/>
      <c r="QL2314" s="3"/>
      <c r="QM2314" s="3"/>
      <c r="QN2314" s="3"/>
      <c r="QO2314" s="3"/>
      <c r="QP2314" s="3"/>
      <c r="QQ2314" s="3"/>
      <c r="QR2314" s="3"/>
      <c r="QS2314" s="3"/>
      <c r="QT2314" s="3"/>
      <c r="QU2314" s="3"/>
      <c r="QV2314" s="3"/>
      <c r="QW2314" s="3"/>
      <c r="QX2314" s="3"/>
      <c r="QY2314" s="3"/>
      <c r="QZ2314" s="3"/>
      <c r="RA2314" s="3"/>
      <c r="RB2314" s="3"/>
      <c r="RC2314" s="3"/>
      <c r="RD2314" s="3"/>
      <c r="RE2314" s="3"/>
      <c r="RF2314" s="3"/>
      <c r="RG2314" s="3"/>
      <c r="RH2314" s="3"/>
      <c r="RI2314" s="3"/>
      <c r="RJ2314" s="3"/>
      <c r="RK2314" s="3"/>
      <c r="RL2314" s="3"/>
      <c r="RM2314" s="3"/>
      <c r="RN2314" s="3"/>
      <c r="RO2314" s="3"/>
      <c r="RP2314" s="3"/>
      <c r="RQ2314" s="3"/>
      <c r="RR2314" s="3"/>
      <c r="RS2314" s="3"/>
      <c r="RT2314" s="3"/>
      <c r="RU2314" s="3"/>
      <c r="RV2314" s="3"/>
      <c r="RW2314" s="3"/>
      <c r="RX2314" s="3"/>
      <c r="RY2314" s="3"/>
      <c r="RZ2314" s="3"/>
      <c r="SA2314" s="3"/>
      <c r="SB2314" s="3"/>
      <c r="SC2314" s="3"/>
      <c r="SD2314" s="3"/>
      <c r="SE2314" s="3"/>
      <c r="SF2314" s="3"/>
      <c r="SG2314" s="3"/>
      <c r="SH2314" s="3"/>
      <c r="SI2314" s="3"/>
      <c r="SJ2314" s="3"/>
      <c r="SK2314" s="3"/>
      <c r="SL2314" s="3"/>
      <c r="SM2314" s="3"/>
      <c r="SN2314" s="3"/>
      <c r="SO2314" s="3"/>
      <c r="SP2314" s="3"/>
      <c r="SQ2314" s="3"/>
      <c r="SR2314" s="3"/>
      <c r="SS2314" s="3"/>
      <c r="ST2314" s="3"/>
      <c r="SU2314" s="3"/>
      <c r="SV2314" s="3"/>
      <c r="SW2314" s="3"/>
      <c r="SX2314" s="3"/>
      <c r="SY2314" s="3"/>
      <c r="SZ2314" s="3"/>
      <c r="TA2314" s="3"/>
      <c r="TB2314" s="3"/>
      <c r="TC2314" s="3"/>
      <c r="TD2314" s="3"/>
      <c r="TE2314" s="3"/>
      <c r="TF2314" s="3"/>
      <c r="TG2314" s="3"/>
      <c r="TH2314" s="3"/>
      <c r="TI2314" s="3"/>
      <c r="TJ2314" s="3"/>
      <c r="TK2314" s="3"/>
      <c r="TL2314" s="3"/>
      <c r="TM2314" s="3"/>
      <c r="TN2314" s="3"/>
      <c r="TO2314" s="3"/>
      <c r="TP2314" s="3"/>
      <c r="TQ2314" s="3"/>
      <c r="TR2314" s="3"/>
      <c r="TS2314" s="3"/>
      <c r="TT2314" s="3"/>
      <c r="TU2314" s="3"/>
      <c r="TV2314" s="3"/>
      <c r="TW2314" s="3"/>
      <c r="TX2314" s="3"/>
      <c r="TY2314" s="3"/>
      <c r="TZ2314" s="3"/>
      <c r="UA2314" s="3"/>
      <c r="UB2314" s="3"/>
      <c r="UC2314" s="3"/>
      <c r="UD2314" s="3"/>
      <c r="UE2314" s="3"/>
      <c r="UF2314" s="3"/>
      <c r="UG2314" s="3"/>
      <c r="UH2314" s="3"/>
      <c r="UI2314" s="3"/>
      <c r="UJ2314" s="3"/>
      <c r="UK2314" s="3"/>
      <c r="UL2314" s="3"/>
      <c r="UM2314" s="3"/>
      <c r="UN2314" s="3"/>
      <c r="UO2314" s="3"/>
      <c r="UP2314" s="3"/>
      <c r="UQ2314" s="3"/>
      <c r="UR2314" s="3"/>
      <c r="US2314" s="3"/>
      <c r="UT2314" s="3"/>
      <c r="UU2314" s="3"/>
      <c r="UV2314" s="3"/>
      <c r="UW2314" s="3"/>
      <c r="UX2314" s="3"/>
      <c r="UY2314" s="3"/>
      <c r="UZ2314" s="3"/>
      <c r="VA2314" s="3"/>
      <c r="VB2314" s="3"/>
      <c r="VC2314" s="3"/>
      <c r="VD2314" s="3"/>
      <c r="VE2314" s="3"/>
      <c r="VF2314" s="3"/>
      <c r="VG2314" s="3"/>
      <c r="VH2314" s="3"/>
      <c r="VI2314" s="3"/>
      <c r="VJ2314" s="3"/>
      <c r="VK2314" s="3"/>
      <c r="VL2314" s="3"/>
      <c r="VM2314" s="3"/>
      <c r="VN2314" s="3"/>
      <c r="VO2314" s="3"/>
      <c r="VP2314" s="3"/>
      <c r="VQ2314" s="3"/>
      <c r="VR2314" s="3"/>
      <c r="VS2314" s="3"/>
      <c r="VT2314" s="3"/>
      <c r="VU2314" s="3"/>
      <c r="VV2314" s="3"/>
      <c r="VW2314" s="3"/>
      <c r="VX2314" s="3"/>
      <c r="VY2314" s="3"/>
      <c r="VZ2314" s="3"/>
      <c r="WA2314" s="3"/>
      <c r="WB2314" s="3"/>
      <c r="WC2314" s="3"/>
      <c r="WD2314" s="3"/>
      <c r="WE2314" s="3"/>
      <c r="WF2314" s="3"/>
      <c r="WG2314" s="3"/>
      <c r="WH2314" s="3"/>
      <c r="WI2314" s="3"/>
      <c r="WJ2314" s="3"/>
      <c r="WK2314" s="3"/>
      <c r="WL2314" s="3"/>
      <c r="WM2314" s="3"/>
      <c r="WN2314" s="3"/>
      <c r="WO2314" s="3"/>
      <c r="WP2314" s="3"/>
      <c r="WQ2314" s="3"/>
      <c r="WR2314" s="3"/>
      <c r="WS2314" s="3"/>
      <c r="WT2314" s="3"/>
      <c r="WU2314" s="3"/>
      <c r="WV2314" s="3"/>
      <c r="WW2314" s="3"/>
      <c r="WX2314" s="3"/>
      <c r="WY2314" s="3"/>
      <c r="WZ2314" s="3"/>
      <c r="XA2314" s="3"/>
      <c r="XB2314" s="3"/>
      <c r="XC2314" s="3"/>
      <c r="XD2314" s="3"/>
      <c r="XE2314" s="3"/>
      <c r="XF2314" s="3"/>
      <c r="XG2314" s="3"/>
      <c r="XH2314" s="3"/>
      <c r="XI2314" s="3"/>
      <c r="XJ2314" s="3"/>
      <c r="XK2314" s="3"/>
      <c r="XL2314" s="3"/>
      <c r="XM2314" s="3"/>
      <c r="XN2314" s="3"/>
      <c r="XO2314" s="3"/>
      <c r="XP2314" s="3"/>
      <c r="XQ2314" s="3"/>
      <c r="XR2314" s="3"/>
      <c r="XS2314" s="3"/>
      <c r="XT2314" s="3"/>
      <c r="XU2314" s="3"/>
      <c r="XV2314" s="3"/>
      <c r="XW2314" s="3"/>
      <c r="XX2314" s="3"/>
      <c r="XY2314" s="3"/>
      <c r="XZ2314" s="3"/>
      <c r="YA2314" s="3"/>
      <c r="YB2314" s="3"/>
      <c r="YC2314" s="3"/>
      <c r="YD2314" s="3"/>
      <c r="YE2314" s="3"/>
      <c r="YF2314" s="3"/>
      <c r="YG2314" s="3"/>
      <c r="YH2314" s="3"/>
      <c r="YI2314" s="3"/>
      <c r="YJ2314" s="3"/>
      <c r="YK2314" s="3"/>
      <c r="YL2314" s="3"/>
      <c r="YM2314" s="3"/>
      <c r="YN2314" s="3"/>
      <c r="YO2314" s="3"/>
      <c r="YP2314" s="3"/>
      <c r="YQ2314" s="3"/>
      <c r="YR2314" s="3"/>
      <c r="YS2314" s="3"/>
      <c r="YT2314" s="3"/>
      <c r="YU2314" s="3"/>
      <c r="YV2314" s="3"/>
      <c r="YW2314" s="3"/>
      <c r="YX2314" s="3"/>
      <c r="YY2314" s="3"/>
      <c r="YZ2314" s="3"/>
      <c r="ZA2314" s="3"/>
      <c r="ZB2314" s="3"/>
      <c r="ZC2314" s="3"/>
      <c r="ZD2314" s="3"/>
      <c r="ZE2314" s="3"/>
      <c r="ZF2314" s="3"/>
      <c r="ZG2314" s="3"/>
      <c r="ZH2314" s="3"/>
      <c r="ZI2314" s="3"/>
      <c r="ZJ2314" s="3"/>
      <c r="ZK2314" s="3"/>
      <c r="ZL2314" s="3"/>
      <c r="ZM2314" s="3"/>
      <c r="ZN2314" s="3"/>
      <c r="ZO2314" s="3"/>
      <c r="ZP2314" s="3"/>
      <c r="ZQ2314" s="3"/>
      <c r="ZR2314" s="3"/>
      <c r="ZS2314" s="3"/>
      <c r="ZT2314" s="3"/>
      <c r="ZU2314" s="3"/>
      <c r="ZV2314" s="3"/>
      <c r="ZW2314" s="3"/>
      <c r="ZX2314" s="3"/>
      <c r="ZY2314" s="3"/>
      <c r="ZZ2314" s="3"/>
      <c r="AAA2314" s="3"/>
      <c r="AAB2314" s="3"/>
      <c r="AAC2314" s="3"/>
      <c r="AAD2314" s="3"/>
      <c r="AAE2314" s="3"/>
      <c r="AAF2314" s="3"/>
      <c r="AAG2314" s="3"/>
      <c r="AAH2314" s="3"/>
      <c r="AAI2314" s="3"/>
      <c r="AAJ2314" s="3"/>
      <c r="AAK2314" s="3"/>
      <c r="AAL2314" s="3"/>
      <c r="AAM2314" s="3"/>
      <c r="AAN2314" s="3"/>
      <c r="AAO2314" s="3"/>
      <c r="AAP2314" s="3"/>
      <c r="AAQ2314" s="3"/>
      <c r="AAR2314" s="3"/>
      <c r="AAS2314" s="3"/>
      <c r="AAT2314" s="3"/>
      <c r="AAU2314" s="3"/>
      <c r="AAV2314" s="3"/>
      <c r="AAW2314" s="3"/>
      <c r="AAX2314" s="3"/>
      <c r="AAY2314" s="3"/>
      <c r="AAZ2314" s="3"/>
      <c r="ABA2314" s="3"/>
      <c r="ABB2314" s="3"/>
      <c r="ABC2314" s="3"/>
      <c r="ABD2314" s="3"/>
      <c r="ABE2314" s="3"/>
      <c r="ABF2314" s="3"/>
      <c r="ABG2314" s="3"/>
      <c r="ABH2314" s="3"/>
      <c r="ABI2314" s="3"/>
      <c r="ABJ2314" s="3"/>
      <c r="ABK2314" s="3"/>
      <c r="ABL2314" s="3"/>
      <c r="ABM2314" s="3"/>
      <c r="ABN2314" s="3"/>
      <c r="ABO2314" s="3"/>
      <c r="ABP2314" s="3"/>
      <c r="ABQ2314" s="3"/>
      <c r="ABR2314" s="3"/>
      <c r="ABS2314" s="3"/>
      <c r="ABT2314" s="3"/>
      <c r="ABU2314" s="3"/>
      <c r="ABV2314" s="3"/>
      <c r="ABW2314" s="3"/>
      <c r="ABX2314" s="3"/>
      <c r="ABY2314" s="3"/>
      <c r="ABZ2314" s="3"/>
      <c r="ACA2314" s="3"/>
      <c r="ACB2314" s="3"/>
      <c r="ACC2314" s="3"/>
      <c r="ACD2314" s="3"/>
      <c r="ACE2314" s="3"/>
      <c r="ACF2314" s="3"/>
      <c r="ACG2314" s="3"/>
      <c r="ACH2314" s="3"/>
      <c r="ACI2314" s="3"/>
      <c r="ACJ2314" s="3"/>
      <c r="ACK2314" s="3"/>
      <c r="ACL2314" s="3"/>
      <c r="ACM2314" s="3"/>
      <c r="ACN2314" s="3"/>
      <c r="ACO2314" s="3"/>
      <c r="ACP2314" s="3"/>
      <c r="ACQ2314" s="3"/>
      <c r="ACR2314" s="3"/>
      <c r="ACS2314" s="3"/>
      <c r="ACT2314" s="3"/>
      <c r="ACU2314" s="3"/>
      <c r="ACV2314" s="3"/>
      <c r="ACW2314" s="3"/>
      <c r="ACX2314" s="3"/>
      <c r="ACY2314" s="3"/>
      <c r="ACZ2314" s="3"/>
      <c r="ADA2314" s="3"/>
      <c r="ADB2314" s="3"/>
      <c r="ADC2314" s="3"/>
      <c r="ADD2314" s="3"/>
      <c r="ADE2314" s="3"/>
      <c r="ADF2314" s="3"/>
      <c r="ADG2314" s="3"/>
      <c r="ADH2314" s="3"/>
      <c r="ADI2314" s="3"/>
      <c r="ADJ2314" s="3"/>
      <c r="ADK2314" s="3"/>
      <c r="ADL2314" s="3"/>
      <c r="ADM2314" s="3"/>
      <c r="ADN2314" s="3"/>
      <c r="ADO2314" s="3"/>
      <c r="ADP2314" s="3"/>
      <c r="ADQ2314" s="3"/>
      <c r="ADR2314" s="3"/>
      <c r="ADS2314" s="3"/>
      <c r="ADT2314" s="3"/>
      <c r="ADU2314" s="3"/>
      <c r="ADV2314" s="3"/>
      <c r="ADW2314" s="3"/>
      <c r="ADX2314" s="3"/>
      <c r="ADY2314" s="3"/>
      <c r="ADZ2314" s="3"/>
      <c r="AEA2314" s="3"/>
      <c r="AEB2314" s="3"/>
      <c r="AEC2314" s="3"/>
      <c r="AED2314" s="3"/>
      <c r="AEE2314" s="3"/>
      <c r="AEF2314" s="3"/>
      <c r="AEG2314" s="3"/>
      <c r="AEH2314" s="3"/>
      <c r="AEI2314" s="3"/>
      <c r="AEJ2314" s="3"/>
      <c r="AEK2314" s="3"/>
      <c r="AEL2314" s="3"/>
      <c r="AEM2314" s="3"/>
      <c r="AEN2314" s="3"/>
      <c r="AEO2314" s="3"/>
      <c r="AEP2314" s="3"/>
      <c r="AEQ2314" s="3"/>
      <c r="AER2314" s="3"/>
      <c r="AES2314" s="3"/>
      <c r="AET2314" s="3"/>
      <c r="AEU2314" s="3"/>
      <c r="AEV2314" s="3"/>
      <c r="AEW2314" s="3"/>
      <c r="AEX2314" s="3"/>
      <c r="AEY2314" s="3"/>
      <c r="AEZ2314" s="3"/>
      <c r="AFA2314" s="3"/>
      <c r="AFB2314" s="3"/>
      <c r="AFC2314" s="3"/>
      <c r="AFD2314" s="3"/>
      <c r="AFE2314" s="3"/>
      <c r="AFF2314" s="3"/>
      <c r="AFG2314" s="3"/>
      <c r="AFH2314" s="3"/>
      <c r="AFI2314" s="3"/>
      <c r="AFJ2314" s="3"/>
      <c r="AFK2314" s="3"/>
      <c r="AFL2314" s="3"/>
      <c r="AFM2314" s="3"/>
      <c r="AFN2314" s="3"/>
      <c r="AFO2314" s="3"/>
      <c r="AFP2314" s="3"/>
      <c r="AFQ2314" s="3"/>
      <c r="AFR2314" s="3"/>
      <c r="AFS2314" s="3"/>
      <c r="AFT2314" s="3"/>
      <c r="AFU2314" s="3"/>
      <c r="AFV2314" s="3"/>
      <c r="AFW2314" s="3"/>
      <c r="AFX2314" s="3"/>
      <c r="AFY2314" s="3"/>
      <c r="AFZ2314" s="3"/>
      <c r="AGA2314" s="3"/>
      <c r="AGB2314" s="3"/>
      <c r="AGC2314" s="3"/>
      <c r="AGD2314" s="3"/>
      <c r="AGE2314" s="3"/>
      <c r="AGF2314" s="3"/>
      <c r="AGG2314" s="3"/>
      <c r="AGH2314" s="3"/>
      <c r="AGI2314" s="3"/>
      <c r="AGJ2314" s="3"/>
      <c r="AGK2314" s="3"/>
      <c r="AGL2314" s="3"/>
      <c r="AGM2314" s="3"/>
      <c r="AGN2314" s="3"/>
      <c r="AGO2314" s="3"/>
      <c r="AGP2314" s="3"/>
      <c r="AGQ2314" s="3"/>
      <c r="AGR2314" s="3"/>
      <c r="AGS2314" s="3"/>
      <c r="AGT2314" s="3"/>
      <c r="AGU2314" s="3"/>
      <c r="AGV2314" s="3"/>
      <c r="AGW2314" s="3"/>
      <c r="AGX2314" s="3"/>
      <c r="AGY2314" s="3"/>
      <c r="AGZ2314" s="3"/>
      <c r="AHA2314" s="3"/>
      <c r="AHB2314" s="3"/>
      <c r="AHC2314" s="3"/>
      <c r="AHD2314" s="3"/>
      <c r="AHE2314" s="3"/>
      <c r="AHF2314" s="3"/>
      <c r="AHG2314" s="3"/>
      <c r="AHH2314" s="3"/>
      <c r="AHI2314" s="3"/>
      <c r="AHJ2314" s="3"/>
      <c r="AHK2314" s="3"/>
      <c r="AHL2314" s="3"/>
      <c r="AHM2314" s="3"/>
      <c r="AHN2314" s="3"/>
      <c r="AHO2314" s="3"/>
      <c r="AHP2314" s="3"/>
      <c r="AHQ2314" s="3"/>
      <c r="AHR2314" s="3"/>
      <c r="AHS2314" s="3"/>
      <c r="AHT2314" s="3"/>
      <c r="AHU2314" s="3"/>
      <c r="AHV2314" s="3"/>
      <c r="AHW2314" s="3"/>
      <c r="AHX2314" s="3"/>
      <c r="AHY2314" s="3"/>
      <c r="AHZ2314" s="3"/>
      <c r="AIA2314" s="3"/>
      <c r="AIB2314" s="3"/>
      <c r="AIC2314" s="3"/>
      <c r="AID2314" s="3"/>
      <c r="AIE2314" s="3"/>
      <c r="AIF2314" s="3"/>
      <c r="AIG2314" s="3"/>
      <c r="AIH2314" s="3"/>
      <c r="AII2314" s="3"/>
      <c r="AIJ2314" s="3"/>
      <c r="AIK2314" s="3"/>
      <c r="AIL2314" s="3"/>
      <c r="AIM2314" s="3"/>
      <c r="AIN2314" s="3"/>
      <c r="AIO2314" s="3"/>
      <c r="AIP2314" s="3"/>
      <c r="AIQ2314" s="3"/>
      <c r="AIR2314" s="3"/>
      <c r="AIS2314" s="3"/>
      <c r="AIT2314" s="3"/>
      <c r="AIU2314" s="3"/>
      <c r="AIV2314" s="3"/>
      <c r="AIW2314" s="3"/>
      <c r="AIX2314" s="3"/>
      <c r="AIY2314" s="3"/>
      <c r="AIZ2314" s="3"/>
      <c r="AJA2314" s="3"/>
      <c r="AJB2314" s="3"/>
      <c r="AJC2314" s="3"/>
      <c r="AJD2314" s="3"/>
      <c r="AJE2314" s="3"/>
      <c r="AJF2314" s="3"/>
      <c r="AJG2314" s="3"/>
      <c r="AJH2314" s="3"/>
      <c r="AJI2314" s="3"/>
      <c r="AJJ2314" s="3"/>
      <c r="AJK2314" s="3"/>
      <c r="AJL2314" s="3"/>
      <c r="AJM2314" s="3"/>
      <c r="AJN2314" s="3"/>
      <c r="AJO2314" s="3"/>
      <c r="AJP2314" s="3"/>
      <c r="AJQ2314" s="3"/>
      <c r="AJR2314" s="3"/>
      <c r="AJS2314" s="3"/>
      <c r="AJT2314" s="3"/>
      <c r="AJU2314" s="3"/>
      <c r="AJV2314" s="3"/>
      <c r="AJW2314" s="3"/>
      <c r="AJX2314" s="3"/>
      <c r="AJY2314" s="3"/>
      <c r="AJZ2314" s="3"/>
      <c r="AKA2314" s="3"/>
      <c r="AKB2314" s="3"/>
      <c r="AKC2314" s="3"/>
      <c r="AKD2314" s="3"/>
      <c r="AKE2314" s="3"/>
      <c r="AKF2314" s="3"/>
      <c r="AKG2314" s="3"/>
      <c r="AKH2314" s="3"/>
      <c r="AKI2314" s="3"/>
      <c r="AKJ2314" s="3"/>
      <c r="AKK2314" s="3"/>
      <c r="AKL2314" s="3"/>
      <c r="AKM2314" s="3"/>
      <c r="AKN2314" s="3"/>
      <c r="AKO2314" s="3"/>
      <c r="AKP2314" s="3"/>
      <c r="AKQ2314" s="3"/>
      <c r="AKR2314" s="3"/>
      <c r="AKS2314" s="3"/>
      <c r="AKT2314" s="3"/>
      <c r="AKU2314" s="3"/>
      <c r="AKV2314" s="3"/>
      <c r="AKW2314" s="3"/>
      <c r="AKX2314" s="3"/>
      <c r="AKY2314" s="3"/>
      <c r="AKZ2314" s="3"/>
      <c r="ALA2314" s="3"/>
      <c r="ALB2314" s="3"/>
      <c r="ALC2314" s="3"/>
      <c r="ALD2314" s="3"/>
      <c r="ALE2314" s="3"/>
      <c r="ALF2314" s="3"/>
      <c r="ALG2314" s="3"/>
      <c r="ALH2314" s="3"/>
      <c r="ALI2314" s="3"/>
      <c r="ALJ2314" s="3"/>
      <c r="ALK2314" s="3"/>
      <c r="ALL2314" s="3"/>
      <c r="ALM2314" s="3"/>
      <c r="ALN2314" s="3"/>
      <c r="ALO2314" s="3"/>
      <c r="ALP2314" s="3"/>
      <c r="ALQ2314" s="3"/>
      <c r="ALR2314" s="3"/>
      <c r="ALS2314" s="3"/>
      <c r="ALT2314" s="3"/>
      <c r="ALU2314" s="3"/>
      <c r="ALV2314" s="3"/>
      <c r="ALW2314" s="3"/>
      <c r="ALX2314" s="3"/>
      <c r="ALY2314" s="3"/>
      <c r="ALZ2314" s="3"/>
      <c r="AMA2314" s="3"/>
      <c r="AMB2314" s="3"/>
      <c r="AMC2314" s="3"/>
      <c r="AMD2314" s="3"/>
      <c r="AME2314" s="3"/>
      <c r="AMF2314" s="3"/>
      <c r="AMG2314" s="3"/>
      <c r="AMH2314" s="3"/>
      <c r="AMI2314" s="3"/>
      <c r="AMJ2314" s="3"/>
      <c r="AMK2314" s="3"/>
    </row>
    <row r="2315" spans="1:1025" ht="31.5" x14ac:dyDescent="0.25">
      <c r="A2315" s="44" t="s">
        <v>3449</v>
      </c>
      <c r="B2315" s="44">
        <v>31319242</v>
      </c>
      <c r="C2315" s="62" t="s">
        <v>3751</v>
      </c>
      <c r="D2315" s="62" t="s">
        <v>3752</v>
      </c>
      <c r="E2315" s="62" t="s">
        <v>59</v>
      </c>
      <c r="F2315" s="51">
        <v>1098.29</v>
      </c>
      <c r="G2315" s="21">
        <v>0</v>
      </c>
      <c r="H2315" s="21">
        <v>0</v>
      </c>
      <c r="I2315" s="21">
        <v>0</v>
      </c>
    </row>
    <row r="2316" spans="1:1025" ht="31.5" x14ac:dyDescent="0.25">
      <c r="A2316" s="44" t="s">
        <v>3449</v>
      </c>
      <c r="B2316" s="44">
        <v>31319242</v>
      </c>
      <c r="C2316" s="62" t="s">
        <v>3753</v>
      </c>
      <c r="D2316" s="62" t="s">
        <v>1457</v>
      </c>
      <c r="E2316" s="62" t="s">
        <v>59</v>
      </c>
      <c r="F2316" s="51">
        <v>2529.8000000000002</v>
      </c>
      <c r="G2316" s="51">
        <v>2529.8000000000002</v>
      </c>
      <c r="H2316" s="21">
        <v>0</v>
      </c>
      <c r="I2316" s="21">
        <v>0</v>
      </c>
    </row>
    <row r="2317" spans="1:1025" ht="31.5" x14ac:dyDescent="0.25">
      <c r="A2317" s="44" t="s">
        <v>3449</v>
      </c>
      <c r="B2317" s="44">
        <v>31319242</v>
      </c>
      <c r="C2317" s="59" t="s">
        <v>3754</v>
      </c>
      <c r="D2317" s="63">
        <v>36441934</v>
      </c>
      <c r="E2317" s="62" t="s">
        <v>59</v>
      </c>
      <c r="F2317" s="50">
        <v>467.1</v>
      </c>
      <c r="G2317" s="21">
        <v>0</v>
      </c>
      <c r="H2317" s="50">
        <v>23113.55</v>
      </c>
      <c r="I2317" s="21">
        <v>0</v>
      </c>
    </row>
    <row r="2318" spans="1:1025" ht="31.5" x14ac:dyDescent="0.25">
      <c r="A2318" s="44" t="s">
        <v>3449</v>
      </c>
      <c r="B2318" s="44">
        <v>31319242</v>
      </c>
      <c r="C2318" s="59" t="s">
        <v>3755</v>
      </c>
      <c r="D2318" s="63" t="s">
        <v>3756</v>
      </c>
      <c r="E2318" s="62" t="s">
        <v>59</v>
      </c>
      <c r="F2318" s="50">
        <v>6602.09</v>
      </c>
      <c r="G2318" s="50">
        <v>6602.09</v>
      </c>
      <c r="H2318" s="21">
        <v>0</v>
      </c>
      <c r="I2318" s="21">
        <v>0</v>
      </c>
    </row>
    <row r="2319" spans="1:1025" ht="47.25" x14ac:dyDescent="0.25">
      <c r="A2319" s="44" t="s">
        <v>3449</v>
      </c>
      <c r="B2319" s="44">
        <v>31319242</v>
      </c>
      <c r="C2319" s="59" t="s">
        <v>3757</v>
      </c>
      <c r="D2319" s="63" t="s">
        <v>3758</v>
      </c>
      <c r="E2319" s="62" t="s">
        <v>59</v>
      </c>
      <c r="F2319" s="50">
        <v>88.61</v>
      </c>
      <c r="G2319" s="50">
        <v>88.61</v>
      </c>
      <c r="H2319" s="50">
        <v>88.61</v>
      </c>
      <c r="I2319" s="50">
        <v>88.61</v>
      </c>
    </row>
    <row r="2320" spans="1:1025" ht="31.5" x14ac:dyDescent="0.25">
      <c r="A2320" s="44" t="s">
        <v>3449</v>
      </c>
      <c r="B2320" s="44">
        <v>31319242</v>
      </c>
      <c r="C2320" s="59" t="s">
        <v>3759</v>
      </c>
      <c r="D2320" s="63" t="s">
        <v>3760</v>
      </c>
      <c r="E2320" s="62" t="s">
        <v>59</v>
      </c>
      <c r="F2320" s="21">
        <v>0</v>
      </c>
      <c r="G2320" s="21">
        <v>0</v>
      </c>
      <c r="H2320" s="50">
        <v>6506.7</v>
      </c>
      <c r="I2320" s="21">
        <v>0</v>
      </c>
    </row>
    <row r="2321" spans="1:9" ht="31.5" x14ac:dyDescent="0.25">
      <c r="A2321" s="44" t="s">
        <v>3449</v>
      </c>
      <c r="B2321" s="44">
        <v>31319242</v>
      </c>
      <c r="C2321" s="59" t="s">
        <v>3761</v>
      </c>
      <c r="D2321" s="63" t="s">
        <v>3762</v>
      </c>
      <c r="E2321" s="62" t="s">
        <v>59</v>
      </c>
      <c r="F2321" s="50">
        <v>58725</v>
      </c>
      <c r="G2321" s="50">
        <v>58725</v>
      </c>
      <c r="H2321" s="21">
        <v>0</v>
      </c>
      <c r="I2321" s="21">
        <v>0</v>
      </c>
    </row>
    <row r="2322" spans="1:9" ht="31.5" x14ac:dyDescent="0.25">
      <c r="A2322" s="44" t="s">
        <v>3449</v>
      </c>
      <c r="B2322" s="44">
        <v>31319242</v>
      </c>
      <c r="C2322" s="36" t="s">
        <v>4596</v>
      </c>
      <c r="D2322" s="63" t="s">
        <v>34</v>
      </c>
      <c r="E2322" s="62" t="s">
        <v>59</v>
      </c>
      <c r="F2322" s="50">
        <v>500</v>
      </c>
      <c r="G2322" s="50">
        <v>500</v>
      </c>
      <c r="H2322" s="21">
        <v>0</v>
      </c>
      <c r="I2322" s="21">
        <v>0</v>
      </c>
    </row>
    <row r="2323" spans="1:9" ht="31.5" x14ac:dyDescent="0.25">
      <c r="A2323" s="44" t="s">
        <v>3449</v>
      </c>
      <c r="B2323" s="44">
        <v>31319242</v>
      </c>
      <c r="C2323" s="59" t="s">
        <v>3763</v>
      </c>
      <c r="D2323" s="63" t="s">
        <v>171</v>
      </c>
      <c r="E2323" s="62" t="s">
        <v>59</v>
      </c>
      <c r="F2323" s="50">
        <v>270.85000000000002</v>
      </c>
      <c r="G2323" s="21">
        <v>0</v>
      </c>
      <c r="H2323" s="50">
        <v>10379.39</v>
      </c>
      <c r="I2323" s="21">
        <v>0</v>
      </c>
    </row>
    <row r="2324" spans="1:9" ht="31.5" x14ac:dyDescent="0.25">
      <c r="A2324" s="44" t="s">
        <v>3449</v>
      </c>
      <c r="B2324" s="44">
        <v>31319242</v>
      </c>
      <c r="C2324" s="59" t="s">
        <v>3764</v>
      </c>
      <c r="D2324" s="63" t="s">
        <v>3765</v>
      </c>
      <c r="E2324" s="62" t="s">
        <v>59</v>
      </c>
      <c r="F2324" s="21">
        <v>0</v>
      </c>
      <c r="G2324" s="21">
        <v>0</v>
      </c>
      <c r="H2324" s="50">
        <v>13713</v>
      </c>
      <c r="I2324" s="21">
        <v>0</v>
      </c>
    </row>
    <row r="2325" spans="1:9" ht="31.5" x14ac:dyDescent="0.25">
      <c r="A2325" s="44" t="s">
        <v>3449</v>
      </c>
      <c r="B2325" s="44">
        <v>31319242</v>
      </c>
      <c r="C2325" s="59" t="s">
        <v>3766</v>
      </c>
      <c r="D2325" s="63" t="s">
        <v>3767</v>
      </c>
      <c r="E2325" s="62" t="s">
        <v>59</v>
      </c>
      <c r="F2325" s="21">
        <v>0</v>
      </c>
      <c r="G2325" s="21">
        <v>0</v>
      </c>
      <c r="H2325" s="50">
        <v>18139</v>
      </c>
      <c r="I2325" s="21">
        <v>0</v>
      </c>
    </row>
    <row r="2326" spans="1:9" ht="31.5" x14ac:dyDescent="0.25">
      <c r="A2326" s="44" t="s">
        <v>3449</v>
      </c>
      <c r="B2326" s="44">
        <v>31319242</v>
      </c>
      <c r="C2326" s="59" t="s">
        <v>3768</v>
      </c>
      <c r="D2326" s="63" t="s">
        <v>234</v>
      </c>
      <c r="E2326" s="62" t="s">
        <v>59</v>
      </c>
      <c r="F2326" s="21">
        <v>0</v>
      </c>
      <c r="G2326" s="21">
        <v>0</v>
      </c>
      <c r="H2326" s="50">
        <v>10625</v>
      </c>
      <c r="I2326" s="21">
        <v>0</v>
      </c>
    </row>
    <row r="2327" spans="1:9" ht="31.5" x14ac:dyDescent="0.25">
      <c r="A2327" s="44" t="s">
        <v>3449</v>
      </c>
      <c r="B2327" s="44">
        <v>31319242</v>
      </c>
      <c r="C2327" s="59" t="s">
        <v>3769</v>
      </c>
      <c r="D2327" s="63" t="s">
        <v>3770</v>
      </c>
      <c r="E2327" s="62" t="s">
        <v>59</v>
      </c>
      <c r="F2327" s="50">
        <v>0.02</v>
      </c>
      <c r="G2327" s="50">
        <v>0.02</v>
      </c>
      <c r="H2327" s="21">
        <v>0</v>
      </c>
      <c r="I2327" s="21">
        <v>0</v>
      </c>
    </row>
    <row r="2328" spans="1:9" ht="31.5" x14ac:dyDescent="0.25">
      <c r="A2328" s="44" t="s">
        <v>3449</v>
      </c>
      <c r="B2328" s="44">
        <v>31319242</v>
      </c>
      <c r="C2328" s="59" t="s">
        <v>4704</v>
      </c>
      <c r="D2328" s="63" t="s">
        <v>3771</v>
      </c>
      <c r="E2328" s="62" t="s">
        <v>59</v>
      </c>
      <c r="F2328" s="50">
        <v>1400.11</v>
      </c>
      <c r="G2328" s="21">
        <v>0</v>
      </c>
      <c r="H2328" s="50">
        <v>93.41</v>
      </c>
      <c r="I2328" s="21">
        <v>0</v>
      </c>
    </row>
    <row r="2329" spans="1:9" ht="31.5" x14ac:dyDescent="0.25">
      <c r="A2329" s="44" t="s">
        <v>3449</v>
      </c>
      <c r="B2329" s="44">
        <v>31319242</v>
      </c>
      <c r="C2329" s="59" t="s">
        <v>3772</v>
      </c>
      <c r="D2329" s="63" t="s">
        <v>3773</v>
      </c>
      <c r="E2329" s="62" t="s">
        <v>59</v>
      </c>
      <c r="F2329" s="50">
        <v>516.23</v>
      </c>
      <c r="G2329" s="21">
        <v>0</v>
      </c>
      <c r="H2329" s="21">
        <v>0</v>
      </c>
      <c r="I2329" s="21">
        <v>0</v>
      </c>
    </row>
    <row r="2330" spans="1:9" ht="63" x14ac:dyDescent="0.25">
      <c r="A2330" s="44" t="s">
        <v>3449</v>
      </c>
      <c r="B2330" s="44">
        <v>31319242</v>
      </c>
      <c r="C2330" s="59" t="s">
        <v>3774</v>
      </c>
      <c r="D2330" s="63" t="s">
        <v>189</v>
      </c>
      <c r="E2330" s="62" t="s">
        <v>59</v>
      </c>
      <c r="F2330" s="50">
        <v>552.88</v>
      </c>
      <c r="G2330" s="21">
        <v>0</v>
      </c>
      <c r="H2330" s="21">
        <v>0</v>
      </c>
      <c r="I2330" s="21">
        <v>0</v>
      </c>
    </row>
    <row r="2331" spans="1:9" ht="31.5" x14ac:dyDescent="0.25">
      <c r="A2331" s="44" t="s">
        <v>3449</v>
      </c>
      <c r="B2331" s="44">
        <v>31319242</v>
      </c>
      <c r="C2331" s="59" t="s">
        <v>3775</v>
      </c>
      <c r="D2331" s="63" t="s">
        <v>3776</v>
      </c>
      <c r="E2331" s="62" t="s">
        <v>59</v>
      </c>
      <c r="F2331" s="50">
        <v>292.76</v>
      </c>
      <c r="G2331" s="21">
        <v>0</v>
      </c>
      <c r="H2331" s="21">
        <v>0</v>
      </c>
      <c r="I2331" s="21">
        <v>0</v>
      </c>
    </row>
    <row r="2332" spans="1:9" ht="47.25" x14ac:dyDescent="0.25">
      <c r="A2332" s="44" t="s">
        <v>3449</v>
      </c>
      <c r="B2332" s="44">
        <v>31319242</v>
      </c>
      <c r="C2332" s="59" t="s">
        <v>3777</v>
      </c>
      <c r="D2332" s="63" t="s">
        <v>3778</v>
      </c>
      <c r="E2332" s="62" t="s">
        <v>59</v>
      </c>
      <c r="F2332" s="50">
        <v>10200</v>
      </c>
      <c r="G2332" s="50">
        <v>10200</v>
      </c>
      <c r="H2332" s="21">
        <v>0</v>
      </c>
      <c r="I2332" s="21">
        <v>0</v>
      </c>
    </row>
    <row r="2333" spans="1:9" ht="31.5" x14ac:dyDescent="0.25">
      <c r="A2333" s="44" t="s">
        <v>3449</v>
      </c>
      <c r="B2333" s="44">
        <v>31319242</v>
      </c>
      <c r="C2333" s="59" t="s">
        <v>3779</v>
      </c>
      <c r="D2333" s="63" t="s">
        <v>2279</v>
      </c>
      <c r="E2333" s="62" t="s">
        <v>59</v>
      </c>
      <c r="F2333" s="50">
        <v>235.54</v>
      </c>
      <c r="G2333" s="21">
        <v>0</v>
      </c>
      <c r="H2333" s="21">
        <v>0</v>
      </c>
      <c r="I2333" s="21">
        <v>0</v>
      </c>
    </row>
    <row r="2334" spans="1:9" ht="31.5" x14ac:dyDescent="0.25">
      <c r="A2334" s="44" t="s">
        <v>3449</v>
      </c>
      <c r="B2334" s="44">
        <v>31319242</v>
      </c>
      <c r="C2334" s="59" t="s">
        <v>3780</v>
      </c>
      <c r="D2334" s="63" t="s">
        <v>3781</v>
      </c>
      <c r="E2334" s="62" t="s">
        <v>59</v>
      </c>
      <c r="F2334" s="50">
        <v>6878.4</v>
      </c>
      <c r="G2334" s="50">
        <v>6878.4</v>
      </c>
      <c r="H2334" s="21">
        <v>0</v>
      </c>
      <c r="I2334" s="21">
        <v>0</v>
      </c>
    </row>
    <row r="2335" spans="1:9" ht="31.5" x14ac:dyDescent="0.25">
      <c r="A2335" s="44" t="s">
        <v>3449</v>
      </c>
      <c r="B2335" s="44">
        <v>31319242</v>
      </c>
      <c r="C2335" s="59" t="s">
        <v>3782</v>
      </c>
      <c r="D2335" s="63" t="s">
        <v>3783</v>
      </c>
      <c r="E2335" s="62" t="s">
        <v>59</v>
      </c>
      <c r="F2335" s="50">
        <v>399.92</v>
      </c>
      <c r="G2335" s="21">
        <v>0</v>
      </c>
      <c r="H2335" s="21">
        <v>0</v>
      </c>
      <c r="I2335" s="21">
        <v>0</v>
      </c>
    </row>
    <row r="2336" spans="1:9" ht="31.5" x14ac:dyDescent="0.25">
      <c r="A2336" s="44" t="s">
        <v>3449</v>
      </c>
      <c r="B2336" s="44">
        <v>31319242</v>
      </c>
      <c r="C2336" s="59" t="s">
        <v>3784</v>
      </c>
      <c r="D2336" s="63" t="s">
        <v>3785</v>
      </c>
      <c r="E2336" s="62" t="s">
        <v>59</v>
      </c>
      <c r="F2336" s="50">
        <v>97.44</v>
      </c>
      <c r="G2336" s="50">
        <v>97.44</v>
      </c>
      <c r="H2336" s="50">
        <v>97.44</v>
      </c>
      <c r="I2336" s="50">
        <v>97.44</v>
      </c>
    </row>
    <row r="2337" spans="1:9" ht="31.5" x14ac:dyDescent="0.25">
      <c r="A2337" s="44" t="s">
        <v>3449</v>
      </c>
      <c r="B2337" s="44">
        <v>31319242</v>
      </c>
      <c r="C2337" s="59" t="s">
        <v>3786</v>
      </c>
      <c r="D2337" s="63" t="s">
        <v>3787</v>
      </c>
      <c r="E2337" s="62" t="s">
        <v>59</v>
      </c>
      <c r="F2337" s="21">
        <v>0</v>
      </c>
      <c r="G2337" s="21">
        <v>0</v>
      </c>
      <c r="H2337" s="50">
        <v>9000</v>
      </c>
      <c r="I2337" s="50">
        <v>9000</v>
      </c>
    </row>
    <row r="2338" spans="1:9" ht="31.5" x14ac:dyDescent="0.25">
      <c r="A2338" s="44" t="s">
        <v>3449</v>
      </c>
      <c r="B2338" s="44">
        <v>31319242</v>
      </c>
      <c r="C2338" s="59" t="s">
        <v>3788</v>
      </c>
      <c r="D2338" s="63" t="s">
        <v>214</v>
      </c>
      <c r="E2338" s="62" t="s">
        <v>59</v>
      </c>
      <c r="F2338" s="21">
        <v>0</v>
      </c>
      <c r="G2338" s="21">
        <v>0</v>
      </c>
      <c r="H2338" s="50">
        <v>4889.2700000000004</v>
      </c>
      <c r="I2338" s="21">
        <v>0</v>
      </c>
    </row>
    <row r="2339" spans="1:9" ht="31.5" x14ac:dyDescent="0.25">
      <c r="A2339" s="44" t="s">
        <v>3449</v>
      </c>
      <c r="B2339" s="44">
        <v>31319242</v>
      </c>
      <c r="C2339" s="59" t="s">
        <v>3789</v>
      </c>
      <c r="D2339" s="63" t="s">
        <v>3790</v>
      </c>
      <c r="E2339" s="62" t="s">
        <v>59</v>
      </c>
      <c r="F2339" s="21">
        <v>0</v>
      </c>
      <c r="G2339" s="21">
        <v>0</v>
      </c>
      <c r="H2339" s="50">
        <v>15338.15</v>
      </c>
      <c r="I2339" s="21">
        <v>0</v>
      </c>
    </row>
    <row r="2340" spans="1:9" ht="31.5" x14ac:dyDescent="0.25">
      <c r="A2340" s="44" t="s">
        <v>3449</v>
      </c>
      <c r="B2340" s="44">
        <v>31319242</v>
      </c>
      <c r="C2340" s="59" t="s">
        <v>3791</v>
      </c>
      <c r="D2340" s="63" t="s">
        <v>3792</v>
      </c>
      <c r="E2340" s="62" t="s">
        <v>59</v>
      </c>
      <c r="F2340" s="50">
        <v>1970.94</v>
      </c>
      <c r="G2340" s="50">
        <v>1970.94</v>
      </c>
      <c r="H2340" s="21">
        <v>0</v>
      </c>
      <c r="I2340" s="21">
        <v>0</v>
      </c>
    </row>
    <row r="2341" spans="1:9" ht="31.5" x14ac:dyDescent="0.25">
      <c r="A2341" s="44" t="s">
        <v>3449</v>
      </c>
      <c r="B2341" s="44">
        <v>31319242</v>
      </c>
      <c r="C2341" s="59" t="s">
        <v>3793</v>
      </c>
      <c r="D2341" s="63" t="s">
        <v>3794</v>
      </c>
      <c r="E2341" s="62" t="s">
        <v>59</v>
      </c>
      <c r="F2341" s="50">
        <v>9423.1299999999992</v>
      </c>
      <c r="G2341" s="50">
        <v>9423.1299999999992</v>
      </c>
      <c r="H2341" s="21">
        <v>0</v>
      </c>
      <c r="I2341" s="21">
        <v>0</v>
      </c>
    </row>
    <row r="2342" spans="1:9" ht="31.5" x14ac:dyDescent="0.25">
      <c r="A2342" s="44" t="s">
        <v>3449</v>
      </c>
      <c r="B2342" s="44">
        <v>31319242</v>
      </c>
      <c r="C2342" s="59" t="s">
        <v>3795</v>
      </c>
      <c r="D2342" s="63" t="s">
        <v>3796</v>
      </c>
      <c r="E2342" s="62" t="s">
        <v>59</v>
      </c>
      <c r="F2342" s="50">
        <v>299.27999999999997</v>
      </c>
      <c r="G2342" s="50">
        <v>299.27999999999997</v>
      </c>
      <c r="H2342" s="21">
        <v>0</v>
      </c>
      <c r="I2342" s="21">
        <v>0</v>
      </c>
    </row>
    <row r="2343" spans="1:9" ht="31.5" x14ac:dyDescent="0.25">
      <c r="A2343" s="44" t="s">
        <v>3449</v>
      </c>
      <c r="B2343" s="44">
        <v>31319242</v>
      </c>
      <c r="C2343" s="59" t="s">
        <v>3797</v>
      </c>
      <c r="D2343" s="63" t="s">
        <v>1213</v>
      </c>
      <c r="E2343" s="62" t="s">
        <v>59</v>
      </c>
      <c r="F2343" s="21">
        <v>0</v>
      </c>
      <c r="G2343" s="21">
        <v>0</v>
      </c>
      <c r="H2343" s="50">
        <v>8161.88</v>
      </c>
      <c r="I2343" s="21">
        <v>0</v>
      </c>
    </row>
    <row r="2344" spans="1:9" ht="31.5" x14ac:dyDescent="0.25">
      <c r="A2344" s="44" t="s">
        <v>3449</v>
      </c>
      <c r="B2344" s="44">
        <v>31319242</v>
      </c>
      <c r="C2344" s="59" t="s">
        <v>3798</v>
      </c>
      <c r="D2344" s="63" t="s">
        <v>3799</v>
      </c>
      <c r="E2344" s="62" t="s">
        <v>59</v>
      </c>
      <c r="F2344" s="50">
        <v>200.53</v>
      </c>
      <c r="G2344" s="50">
        <v>200.53</v>
      </c>
      <c r="H2344" s="50">
        <v>200.53</v>
      </c>
      <c r="I2344" s="50">
        <v>200.53</v>
      </c>
    </row>
    <row r="2345" spans="1:9" ht="94.5" x14ac:dyDescent="0.25">
      <c r="A2345" s="44" t="s">
        <v>3449</v>
      </c>
      <c r="B2345" s="44">
        <v>31319242</v>
      </c>
      <c r="C2345" s="59" t="s">
        <v>3513</v>
      </c>
      <c r="D2345" s="63" t="s">
        <v>2491</v>
      </c>
      <c r="E2345" s="62" t="s">
        <v>59</v>
      </c>
      <c r="F2345" s="21">
        <v>0</v>
      </c>
      <c r="G2345" s="21">
        <v>0</v>
      </c>
      <c r="H2345" s="50">
        <v>1315</v>
      </c>
      <c r="I2345" s="21">
        <v>0</v>
      </c>
    </row>
    <row r="2346" spans="1:9" ht="31.5" x14ac:dyDescent="0.25">
      <c r="A2346" s="44" t="s">
        <v>3449</v>
      </c>
      <c r="B2346" s="44">
        <v>31319242</v>
      </c>
      <c r="C2346" s="59" t="s">
        <v>3800</v>
      </c>
      <c r="D2346" s="63" t="s">
        <v>3801</v>
      </c>
      <c r="E2346" s="62" t="s">
        <v>59</v>
      </c>
      <c r="F2346" s="21">
        <v>0</v>
      </c>
      <c r="G2346" s="21">
        <v>0</v>
      </c>
      <c r="H2346" s="50">
        <v>2515.94</v>
      </c>
      <c r="I2346" s="21">
        <v>0</v>
      </c>
    </row>
    <row r="2347" spans="1:9" ht="31.5" x14ac:dyDescent="0.25">
      <c r="A2347" s="44" t="s">
        <v>3449</v>
      </c>
      <c r="B2347" s="44">
        <v>31319242</v>
      </c>
      <c r="C2347" s="59" t="s">
        <v>3802</v>
      </c>
      <c r="D2347" s="63" t="s">
        <v>3803</v>
      </c>
      <c r="E2347" s="62" t="s">
        <v>59</v>
      </c>
      <c r="F2347" s="51">
        <v>0.6</v>
      </c>
      <c r="G2347" s="21">
        <v>0</v>
      </c>
      <c r="H2347" s="21">
        <v>0</v>
      </c>
      <c r="I2347" s="21">
        <v>0</v>
      </c>
    </row>
    <row r="2348" spans="1:9" ht="31.5" x14ac:dyDescent="0.25">
      <c r="A2348" s="44" t="s">
        <v>3449</v>
      </c>
      <c r="B2348" s="44">
        <v>31319242</v>
      </c>
      <c r="C2348" s="36" t="s">
        <v>4596</v>
      </c>
      <c r="D2348" s="20" t="s">
        <v>34</v>
      </c>
      <c r="E2348" s="62" t="s">
        <v>59</v>
      </c>
      <c r="F2348" s="21">
        <v>0</v>
      </c>
      <c r="G2348" s="21">
        <v>0</v>
      </c>
      <c r="H2348" s="50">
        <v>1349.95</v>
      </c>
      <c r="I2348" s="21">
        <v>0</v>
      </c>
    </row>
    <row r="2349" spans="1:9" ht="31.5" x14ac:dyDescent="0.25">
      <c r="A2349" s="44" t="s">
        <v>3449</v>
      </c>
      <c r="B2349" s="44">
        <v>31319242</v>
      </c>
      <c r="C2349" s="59" t="s">
        <v>3804</v>
      </c>
      <c r="D2349" s="63" t="s">
        <v>3805</v>
      </c>
      <c r="E2349" s="62" t="s">
        <v>59</v>
      </c>
      <c r="F2349" s="50">
        <v>1358.82</v>
      </c>
      <c r="G2349" s="21">
        <v>0</v>
      </c>
      <c r="H2349" s="50">
        <v>8757.6200000000008</v>
      </c>
      <c r="I2349" s="21">
        <v>0</v>
      </c>
    </row>
    <row r="2350" spans="1:9" ht="31.5" x14ac:dyDescent="0.25">
      <c r="A2350" s="44" t="s">
        <v>3449</v>
      </c>
      <c r="B2350" s="44">
        <v>31319242</v>
      </c>
      <c r="C2350" s="59" t="s">
        <v>395</v>
      </c>
      <c r="D2350" s="63" t="s">
        <v>332</v>
      </c>
      <c r="E2350" s="62" t="s">
        <v>59</v>
      </c>
      <c r="F2350" s="21">
        <v>0</v>
      </c>
      <c r="G2350" s="21">
        <v>0</v>
      </c>
      <c r="H2350" s="50">
        <v>28635.97</v>
      </c>
      <c r="I2350" s="21">
        <v>0</v>
      </c>
    </row>
    <row r="2351" spans="1:9" ht="31.5" x14ac:dyDescent="0.25">
      <c r="A2351" s="44" t="s">
        <v>3449</v>
      </c>
      <c r="B2351" s="44">
        <v>31319242</v>
      </c>
      <c r="C2351" s="59" t="s">
        <v>3806</v>
      </c>
      <c r="D2351" s="63" t="s">
        <v>3807</v>
      </c>
      <c r="E2351" s="62" t="s">
        <v>59</v>
      </c>
      <c r="F2351" s="50">
        <v>449188.2</v>
      </c>
      <c r="G2351" s="21">
        <v>0</v>
      </c>
      <c r="H2351" s="21">
        <v>0</v>
      </c>
      <c r="I2351" s="21">
        <v>0</v>
      </c>
    </row>
    <row r="2352" spans="1:9" ht="31.5" x14ac:dyDescent="0.25">
      <c r="A2352" s="44" t="s">
        <v>3449</v>
      </c>
      <c r="B2352" s="44">
        <v>31319242</v>
      </c>
      <c r="C2352" s="59" t="s">
        <v>3808</v>
      </c>
      <c r="D2352" s="63" t="s">
        <v>2477</v>
      </c>
      <c r="E2352" s="62" t="s">
        <v>59</v>
      </c>
      <c r="F2352" s="50">
        <v>299</v>
      </c>
      <c r="G2352" s="21">
        <v>0</v>
      </c>
      <c r="H2352" s="21">
        <v>0</v>
      </c>
      <c r="I2352" s="21">
        <v>0</v>
      </c>
    </row>
    <row r="2353" spans="1:9" ht="31.5" x14ac:dyDescent="0.25">
      <c r="A2353" s="44" t="s">
        <v>3449</v>
      </c>
      <c r="B2353" s="44">
        <v>31319242</v>
      </c>
      <c r="C2353" s="59" t="s">
        <v>3809</v>
      </c>
      <c r="D2353" s="63" t="s">
        <v>3810</v>
      </c>
      <c r="E2353" s="62" t="s">
        <v>59</v>
      </c>
      <c r="F2353" s="50">
        <v>910</v>
      </c>
      <c r="G2353" s="50">
        <v>910</v>
      </c>
      <c r="H2353" s="50">
        <v>910</v>
      </c>
      <c r="I2353" s="50">
        <v>910</v>
      </c>
    </row>
    <row r="2354" spans="1:9" ht="31.5" x14ac:dyDescent="0.25">
      <c r="A2354" s="44" t="s">
        <v>3449</v>
      </c>
      <c r="B2354" s="44">
        <v>31319242</v>
      </c>
      <c r="C2354" s="36" t="s">
        <v>4596</v>
      </c>
      <c r="D2354" s="20" t="s">
        <v>34</v>
      </c>
      <c r="E2354" s="62" t="s">
        <v>59</v>
      </c>
      <c r="F2354" s="21">
        <v>0</v>
      </c>
      <c r="G2354" s="21">
        <v>0</v>
      </c>
      <c r="H2354" s="50">
        <v>2500</v>
      </c>
      <c r="I2354" s="21">
        <v>0</v>
      </c>
    </row>
    <row r="2355" spans="1:9" ht="31.5" x14ac:dyDescent="0.25">
      <c r="A2355" s="44" t="s">
        <v>3449</v>
      </c>
      <c r="B2355" s="44">
        <v>31319242</v>
      </c>
      <c r="C2355" s="59" t="s">
        <v>3811</v>
      </c>
      <c r="D2355" s="63" t="s">
        <v>3812</v>
      </c>
      <c r="E2355" s="62" t="s">
        <v>59</v>
      </c>
      <c r="F2355" s="50">
        <v>9592</v>
      </c>
      <c r="G2355" s="50">
        <v>6053.1</v>
      </c>
      <c r="H2355" s="21">
        <v>0</v>
      </c>
      <c r="I2355" s="21">
        <v>0</v>
      </c>
    </row>
    <row r="2356" spans="1:9" ht="31.5" x14ac:dyDescent="0.25">
      <c r="A2356" s="44" t="s">
        <v>3449</v>
      </c>
      <c r="B2356" s="44">
        <v>31319242</v>
      </c>
      <c r="C2356" s="59" t="s">
        <v>3813</v>
      </c>
      <c r="D2356" s="63" t="s">
        <v>3814</v>
      </c>
      <c r="E2356" s="62" t="s">
        <v>59</v>
      </c>
      <c r="F2356" s="50">
        <v>20000</v>
      </c>
      <c r="G2356" s="50">
        <v>20000</v>
      </c>
      <c r="H2356" s="21">
        <v>0</v>
      </c>
      <c r="I2356" s="21">
        <v>0</v>
      </c>
    </row>
    <row r="2357" spans="1:9" ht="47.25" x14ac:dyDescent="0.25">
      <c r="A2357" s="44" t="s">
        <v>3449</v>
      </c>
      <c r="B2357" s="44">
        <v>31319242</v>
      </c>
      <c r="C2357" s="59" t="s">
        <v>3815</v>
      </c>
      <c r="D2357" s="63" t="s">
        <v>159</v>
      </c>
      <c r="E2357" s="62" t="s">
        <v>59</v>
      </c>
      <c r="F2357" s="50">
        <v>380</v>
      </c>
      <c r="G2357" s="50">
        <v>380</v>
      </c>
      <c r="H2357" s="50">
        <v>190</v>
      </c>
      <c r="I2357" s="50">
        <v>190</v>
      </c>
    </row>
    <row r="2358" spans="1:9" ht="31.5" x14ac:dyDescent="0.25">
      <c r="A2358" s="44" t="s">
        <v>3449</v>
      </c>
      <c r="B2358" s="44">
        <v>31319242</v>
      </c>
      <c r="C2358" s="59" t="s">
        <v>3816</v>
      </c>
      <c r="D2358" s="63" t="s">
        <v>3817</v>
      </c>
      <c r="E2358" s="62" t="s">
        <v>59</v>
      </c>
      <c r="F2358" s="50">
        <v>18108.169999999998</v>
      </c>
      <c r="G2358" s="50">
        <v>18108.169999999998</v>
      </c>
      <c r="H2358" s="50">
        <v>118107.17</v>
      </c>
      <c r="I2358" s="50">
        <v>118108.17</v>
      </c>
    </row>
    <row r="2359" spans="1:9" ht="31.5" x14ac:dyDescent="0.25">
      <c r="A2359" s="44" t="s">
        <v>3449</v>
      </c>
      <c r="B2359" s="44">
        <v>31319242</v>
      </c>
      <c r="C2359" s="59" t="s">
        <v>3818</v>
      </c>
      <c r="D2359" s="63" t="s">
        <v>3819</v>
      </c>
      <c r="E2359" s="62" t="s">
        <v>59</v>
      </c>
      <c r="F2359" s="50">
        <v>10367.6</v>
      </c>
      <c r="G2359" s="50">
        <v>10367.6</v>
      </c>
      <c r="H2359" s="50">
        <v>10367.6</v>
      </c>
      <c r="I2359" s="50">
        <v>10367.6</v>
      </c>
    </row>
    <row r="2360" spans="1:9" ht="31.5" x14ac:dyDescent="0.25">
      <c r="A2360" s="44" t="s">
        <v>3449</v>
      </c>
      <c r="B2360" s="44">
        <v>31319242</v>
      </c>
      <c r="C2360" s="59" t="s">
        <v>3820</v>
      </c>
      <c r="D2360" s="63" t="s">
        <v>3821</v>
      </c>
      <c r="E2360" s="62" t="s">
        <v>59</v>
      </c>
      <c r="F2360" s="21">
        <v>0</v>
      </c>
      <c r="G2360" s="21">
        <v>0</v>
      </c>
      <c r="H2360" s="50">
        <v>2000</v>
      </c>
      <c r="I2360" s="21">
        <v>0</v>
      </c>
    </row>
    <row r="2361" spans="1:9" ht="31.5" x14ac:dyDescent="0.25">
      <c r="A2361" s="44" t="s">
        <v>3449</v>
      </c>
      <c r="B2361" s="44">
        <v>31319242</v>
      </c>
      <c r="C2361" s="36" t="s">
        <v>4596</v>
      </c>
      <c r="D2361" s="20" t="s">
        <v>34</v>
      </c>
      <c r="E2361" s="62" t="s">
        <v>59</v>
      </c>
      <c r="F2361" s="50">
        <v>800</v>
      </c>
      <c r="G2361" s="50">
        <v>800</v>
      </c>
      <c r="H2361" s="50">
        <v>800</v>
      </c>
      <c r="I2361" s="50">
        <v>800</v>
      </c>
    </row>
    <row r="2362" spans="1:9" ht="31.5" x14ac:dyDescent="0.25">
      <c r="A2362" s="44" t="s">
        <v>3449</v>
      </c>
      <c r="B2362" s="44">
        <v>31319242</v>
      </c>
      <c r="C2362" s="59" t="s">
        <v>3822</v>
      </c>
      <c r="D2362" s="63" t="s">
        <v>131</v>
      </c>
      <c r="E2362" s="62" t="s">
        <v>59</v>
      </c>
      <c r="F2362" s="50">
        <v>2035.23</v>
      </c>
      <c r="G2362" s="21">
        <v>0</v>
      </c>
      <c r="H2362" s="50">
        <v>2426.4499999999998</v>
      </c>
      <c r="I2362" s="21">
        <v>0</v>
      </c>
    </row>
    <row r="2363" spans="1:9" ht="31.5" x14ac:dyDescent="0.25">
      <c r="A2363" s="44" t="s">
        <v>3449</v>
      </c>
      <c r="B2363" s="44">
        <v>31319242</v>
      </c>
      <c r="C2363" s="59" t="s">
        <v>3823</v>
      </c>
      <c r="D2363" s="63" t="s">
        <v>3824</v>
      </c>
      <c r="E2363" s="62" t="s">
        <v>59</v>
      </c>
      <c r="F2363" s="50">
        <v>310</v>
      </c>
      <c r="G2363" s="50">
        <v>310</v>
      </c>
      <c r="H2363" s="50">
        <v>310</v>
      </c>
      <c r="I2363" s="50">
        <v>310</v>
      </c>
    </row>
    <row r="2364" spans="1:9" ht="31.5" x14ac:dyDescent="0.25">
      <c r="A2364" s="44" t="s">
        <v>3449</v>
      </c>
      <c r="B2364" s="44">
        <v>31319242</v>
      </c>
      <c r="C2364" s="59" t="s">
        <v>3825</v>
      </c>
      <c r="D2364" s="63" t="s">
        <v>234</v>
      </c>
      <c r="E2364" s="62" t="s">
        <v>59</v>
      </c>
      <c r="F2364" s="21">
        <v>0</v>
      </c>
      <c r="G2364" s="21">
        <v>0</v>
      </c>
      <c r="H2364" s="50">
        <v>16.61</v>
      </c>
      <c r="I2364" s="21">
        <v>0</v>
      </c>
    </row>
    <row r="2365" spans="1:9" ht="63" x14ac:dyDescent="0.25">
      <c r="A2365" s="44" t="s">
        <v>3449</v>
      </c>
      <c r="B2365" s="44">
        <v>31319242</v>
      </c>
      <c r="C2365" s="59" t="s">
        <v>3826</v>
      </c>
      <c r="D2365" s="63" t="s">
        <v>249</v>
      </c>
      <c r="E2365" s="62" t="s">
        <v>59</v>
      </c>
      <c r="F2365" s="50">
        <v>3562.83</v>
      </c>
      <c r="G2365" s="21">
        <v>0</v>
      </c>
      <c r="H2365" s="50">
        <v>10894.8</v>
      </c>
      <c r="I2365" s="21">
        <v>0</v>
      </c>
    </row>
    <row r="2366" spans="1:9" ht="31.5" x14ac:dyDescent="0.25">
      <c r="A2366" s="44" t="s">
        <v>3449</v>
      </c>
      <c r="B2366" s="44">
        <v>31319242</v>
      </c>
      <c r="C2366" s="59" t="s">
        <v>3827</v>
      </c>
      <c r="D2366" s="63" t="s">
        <v>2481</v>
      </c>
      <c r="E2366" s="62" t="s">
        <v>59</v>
      </c>
      <c r="F2366" s="50">
        <v>21807.02</v>
      </c>
      <c r="G2366" s="50">
        <v>21807.02</v>
      </c>
      <c r="H2366" s="50">
        <v>21807.02</v>
      </c>
      <c r="I2366" s="50">
        <v>21807.02</v>
      </c>
    </row>
    <row r="2367" spans="1:9" ht="31.5" x14ac:dyDescent="0.25">
      <c r="A2367" s="44" t="s">
        <v>3449</v>
      </c>
      <c r="B2367" s="44">
        <v>31319242</v>
      </c>
      <c r="C2367" s="59" t="s">
        <v>3828</v>
      </c>
      <c r="D2367" s="63" t="s">
        <v>3829</v>
      </c>
      <c r="E2367" s="62" t="s">
        <v>59</v>
      </c>
      <c r="F2367" s="50">
        <v>450000</v>
      </c>
      <c r="G2367" s="21">
        <v>0</v>
      </c>
      <c r="H2367" s="21">
        <v>0</v>
      </c>
      <c r="I2367" s="21">
        <v>0</v>
      </c>
    </row>
    <row r="2368" spans="1:9" ht="31.5" x14ac:dyDescent="0.25">
      <c r="A2368" s="44" t="s">
        <v>3449</v>
      </c>
      <c r="B2368" s="44">
        <v>31319242</v>
      </c>
      <c r="C2368" s="59" t="s">
        <v>3830</v>
      </c>
      <c r="D2368" s="63" t="s">
        <v>202</v>
      </c>
      <c r="E2368" s="62" t="s">
        <v>59</v>
      </c>
      <c r="F2368" s="50">
        <v>4049.49</v>
      </c>
      <c r="G2368" s="21">
        <v>0</v>
      </c>
      <c r="H2368" s="50">
        <v>1934.29</v>
      </c>
      <c r="I2368" s="50">
        <v>1934.29</v>
      </c>
    </row>
    <row r="2369" spans="1:9" ht="31.5" x14ac:dyDescent="0.25">
      <c r="A2369" s="44" t="s">
        <v>3449</v>
      </c>
      <c r="B2369" s="44">
        <v>31319242</v>
      </c>
      <c r="C2369" s="59" t="s">
        <v>3831</v>
      </c>
      <c r="D2369" s="63" t="s">
        <v>2277</v>
      </c>
      <c r="E2369" s="62" t="s">
        <v>59</v>
      </c>
      <c r="F2369" s="21">
        <v>0</v>
      </c>
      <c r="G2369" s="21">
        <v>0</v>
      </c>
      <c r="H2369" s="50">
        <v>1158.4100000000001</v>
      </c>
      <c r="I2369" s="50">
        <v>1158.4100000000001</v>
      </c>
    </row>
    <row r="2370" spans="1:9" ht="31.5" x14ac:dyDescent="0.25">
      <c r="A2370" s="44" t="s">
        <v>3449</v>
      </c>
      <c r="B2370" s="44">
        <v>31319242</v>
      </c>
      <c r="C2370" s="59" t="s">
        <v>3832</v>
      </c>
      <c r="D2370" s="63" t="s">
        <v>3833</v>
      </c>
      <c r="E2370" s="62" t="s">
        <v>59</v>
      </c>
      <c r="F2370" s="50">
        <v>59443.8</v>
      </c>
      <c r="G2370" s="50">
        <v>59443.8</v>
      </c>
      <c r="H2370" s="50">
        <v>59443.8</v>
      </c>
      <c r="I2370" s="50">
        <v>59443.8</v>
      </c>
    </row>
    <row r="2371" spans="1:9" ht="31.5" x14ac:dyDescent="0.25">
      <c r="A2371" s="44" t="s">
        <v>3449</v>
      </c>
      <c r="B2371" s="44">
        <v>31319242</v>
      </c>
      <c r="C2371" s="36" t="s">
        <v>4596</v>
      </c>
      <c r="D2371" s="20" t="s">
        <v>34</v>
      </c>
      <c r="E2371" s="62" t="s">
        <v>59</v>
      </c>
      <c r="F2371" s="50">
        <v>0.52</v>
      </c>
      <c r="G2371" s="50">
        <v>0.52</v>
      </c>
      <c r="H2371" s="21">
        <v>0</v>
      </c>
      <c r="I2371" s="21">
        <v>0</v>
      </c>
    </row>
    <row r="2372" spans="1:9" ht="47.25" x14ac:dyDescent="0.25">
      <c r="A2372" s="44" t="s">
        <v>3449</v>
      </c>
      <c r="B2372" s="44">
        <v>31319242</v>
      </c>
      <c r="C2372" s="59" t="s">
        <v>3834</v>
      </c>
      <c r="D2372" s="63" t="s">
        <v>3835</v>
      </c>
      <c r="E2372" s="62" t="s">
        <v>59</v>
      </c>
      <c r="F2372" s="21">
        <v>0</v>
      </c>
      <c r="G2372" s="21">
        <v>0</v>
      </c>
      <c r="H2372" s="50">
        <v>480.23</v>
      </c>
      <c r="I2372" s="21">
        <v>0</v>
      </c>
    </row>
    <row r="2373" spans="1:9" ht="31.5" x14ac:dyDescent="0.25">
      <c r="A2373" s="44" t="s">
        <v>3449</v>
      </c>
      <c r="B2373" s="44">
        <v>31319242</v>
      </c>
      <c r="C2373" s="59" t="s">
        <v>3836</v>
      </c>
      <c r="D2373" s="63" t="s">
        <v>3837</v>
      </c>
      <c r="E2373" s="62" t="s">
        <v>59</v>
      </c>
      <c r="F2373" s="21">
        <v>0</v>
      </c>
      <c r="G2373" s="21">
        <v>0</v>
      </c>
      <c r="H2373" s="50">
        <v>2745.6</v>
      </c>
      <c r="I2373" s="50">
        <v>2745.6</v>
      </c>
    </row>
    <row r="2374" spans="1:9" ht="31.5" x14ac:dyDescent="0.25">
      <c r="A2374" s="44" t="s">
        <v>3449</v>
      </c>
      <c r="B2374" s="44">
        <v>31319242</v>
      </c>
      <c r="C2374" s="59" t="s">
        <v>3838</v>
      </c>
      <c r="D2374" s="63" t="s">
        <v>3839</v>
      </c>
      <c r="E2374" s="62" t="s">
        <v>59</v>
      </c>
      <c r="F2374" s="50">
        <v>965</v>
      </c>
      <c r="G2374" s="50">
        <v>965</v>
      </c>
      <c r="H2374" s="21">
        <v>0</v>
      </c>
      <c r="I2374" s="21">
        <v>0</v>
      </c>
    </row>
    <row r="2375" spans="1:9" ht="31.5" x14ac:dyDescent="0.25">
      <c r="A2375" s="44" t="s">
        <v>3449</v>
      </c>
      <c r="B2375" s="44">
        <v>31319242</v>
      </c>
      <c r="C2375" s="59" t="s">
        <v>3840</v>
      </c>
      <c r="D2375" s="63" t="s">
        <v>3841</v>
      </c>
      <c r="E2375" s="62" t="s">
        <v>59</v>
      </c>
      <c r="F2375" s="50">
        <v>35.15</v>
      </c>
      <c r="G2375" s="50">
        <v>35.15</v>
      </c>
      <c r="H2375" s="21">
        <v>0</v>
      </c>
      <c r="I2375" s="21">
        <v>0</v>
      </c>
    </row>
    <row r="2376" spans="1:9" ht="31.5" x14ac:dyDescent="0.25">
      <c r="A2376" s="44" t="s">
        <v>3449</v>
      </c>
      <c r="B2376" s="44">
        <v>31319242</v>
      </c>
      <c r="C2376" s="59" t="s">
        <v>3842</v>
      </c>
      <c r="D2376" s="63" t="s">
        <v>3843</v>
      </c>
      <c r="E2376" s="62" t="s">
        <v>59</v>
      </c>
      <c r="F2376" s="50">
        <v>384</v>
      </c>
      <c r="G2376" s="50">
        <v>384</v>
      </c>
      <c r="H2376" s="21">
        <v>0</v>
      </c>
      <c r="I2376" s="21">
        <v>0</v>
      </c>
    </row>
    <row r="2377" spans="1:9" ht="31.5" x14ac:dyDescent="0.25">
      <c r="A2377" s="44" t="s">
        <v>3449</v>
      </c>
      <c r="B2377" s="44">
        <v>31319242</v>
      </c>
      <c r="C2377" s="59" t="s">
        <v>3844</v>
      </c>
      <c r="D2377" s="63" t="s">
        <v>2092</v>
      </c>
      <c r="E2377" s="62" t="s">
        <v>59</v>
      </c>
      <c r="F2377" s="50">
        <v>350</v>
      </c>
      <c r="G2377" s="50">
        <v>350</v>
      </c>
      <c r="H2377" s="50">
        <v>350</v>
      </c>
      <c r="I2377" s="50">
        <v>350</v>
      </c>
    </row>
    <row r="2378" spans="1:9" ht="31.5" x14ac:dyDescent="0.25">
      <c r="A2378" s="44" t="s">
        <v>3449</v>
      </c>
      <c r="B2378" s="44">
        <v>31319242</v>
      </c>
      <c r="C2378" s="59" t="s">
        <v>2358</v>
      </c>
      <c r="D2378" s="63" t="s">
        <v>2359</v>
      </c>
      <c r="E2378" s="62" t="s">
        <v>59</v>
      </c>
      <c r="F2378" s="21">
        <v>0</v>
      </c>
      <c r="G2378" s="21">
        <v>0</v>
      </c>
      <c r="H2378" s="50">
        <v>6303</v>
      </c>
      <c r="I2378" s="21">
        <v>0</v>
      </c>
    </row>
    <row r="2379" spans="1:9" ht="31.5" x14ac:dyDescent="0.25">
      <c r="A2379" s="44" t="s">
        <v>3449</v>
      </c>
      <c r="B2379" s="44">
        <v>31319242</v>
      </c>
      <c r="C2379" s="59" t="s">
        <v>3845</v>
      </c>
      <c r="D2379" s="63" t="s">
        <v>3846</v>
      </c>
      <c r="E2379" s="62" t="s">
        <v>59</v>
      </c>
      <c r="F2379" s="21">
        <v>0</v>
      </c>
      <c r="G2379" s="21">
        <v>0</v>
      </c>
      <c r="H2379" s="50">
        <v>4880.07</v>
      </c>
      <c r="I2379" s="21">
        <v>0</v>
      </c>
    </row>
    <row r="2380" spans="1:9" ht="31.5" x14ac:dyDescent="0.25">
      <c r="A2380" s="44" t="s">
        <v>3449</v>
      </c>
      <c r="B2380" s="44">
        <v>31319242</v>
      </c>
      <c r="C2380" s="36" t="s">
        <v>4596</v>
      </c>
      <c r="D2380" s="20" t="s">
        <v>34</v>
      </c>
      <c r="E2380" s="62" t="s">
        <v>59</v>
      </c>
      <c r="F2380" s="50">
        <v>26829</v>
      </c>
      <c r="G2380" s="50">
        <v>26829</v>
      </c>
      <c r="H2380" s="21">
        <v>0</v>
      </c>
      <c r="I2380" s="21">
        <v>0</v>
      </c>
    </row>
    <row r="2381" spans="1:9" ht="31.5" x14ac:dyDescent="0.25">
      <c r="A2381" s="44" t="s">
        <v>3449</v>
      </c>
      <c r="B2381" s="44">
        <v>31319242</v>
      </c>
      <c r="C2381" s="59" t="s">
        <v>3847</v>
      </c>
      <c r="D2381" s="63" t="s">
        <v>2388</v>
      </c>
      <c r="E2381" s="62" t="s">
        <v>59</v>
      </c>
      <c r="F2381" s="50">
        <v>300</v>
      </c>
      <c r="G2381" s="21">
        <v>0</v>
      </c>
      <c r="H2381" s="50">
        <v>300</v>
      </c>
      <c r="I2381" s="21">
        <v>0</v>
      </c>
    </row>
    <row r="2382" spans="1:9" ht="31.5" x14ac:dyDescent="0.25">
      <c r="A2382" s="44" t="s">
        <v>3449</v>
      </c>
      <c r="B2382" s="44">
        <v>31319242</v>
      </c>
      <c r="C2382" s="59" t="s">
        <v>3848</v>
      </c>
      <c r="D2382" s="63" t="s">
        <v>177</v>
      </c>
      <c r="E2382" s="62" t="s">
        <v>59</v>
      </c>
      <c r="F2382" s="50">
        <v>8237.98</v>
      </c>
      <c r="G2382" s="21">
        <v>0</v>
      </c>
      <c r="H2382" s="50">
        <v>4309.08</v>
      </c>
      <c r="I2382" s="21">
        <v>0</v>
      </c>
    </row>
    <row r="2383" spans="1:9" ht="31.5" x14ac:dyDescent="0.25">
      <c r="A2383" s="44" t="s">
        <v>3449</v>
      </c>
      <c r="B2383" s="44">
        <v>31319242</v>
      </c>
      <c r="C2383" s="59" t="s">
        <v>3849</v>
      </c>
      <c r="D2383" s="63" t="s">
        <v>298</v>
      </c>
      <c r="E2383" s="62" t="s">
        <v>59</v>
      </c>
      <c r="F2383" s="50">
        <v>246.91</v>
      </c>
      <c r="G2383" s="21">
        <v>0</v>
      </c>
      <c r="H2383" s="21">
        <v>0</v>
      </c>
      <c r="I2383" s="21">
        <v>0</v>
      </c>
    </row>
    <row r="2384" spans="1:9" ht="31.5" x14ac:dyDescent="0.25">
      <c r="A2384" s="44" t="s">
        <v>3449</v>
      </c>
      <c r="B2384" s="44">
        <v>31319242</v>
      </c>
      <c r="C2384" s="59" t="s">
        <v>3850</v>
      </c>
      <c r="D2384" s="63" t="s">
        <v>296</v>
      </c>
      <c r="E2384" s="62" t="s">
        <v>59</v>
      </c>
      <c r="F2384" s="50">
        <v>99.67</v>
      </c>
      <c r="G2384" s="21">
        <v>0</v>
      </c>
      <c r="H2384" s="21">
        <v>0</v>
      </c>
      <c r="I2384" s="21">
        <v>0</v>
      </c>
    </row>
    <row r="2385" spans="1:9" ht="31.5" x14ac:dyDescent="0.25">
      <c r="A2385" s="44" t="s">
        <v>3449</v>
      </c>
      <c r="B2385" s="44">
        <v>31319242</v>
      </c>
      <c r="C2385" s="59" t="s">
        <v>3851</v>
      </c>
      <c r="D2385" s="63" t="s">
        <v>51</v>
      </c>
      <c r="E2385" s="62" t="s">
        <v>59</v>
      </c>
      <c r="F2385" s="50">
        <v>522.79999999999995</v>
      </c>
      <c r="G2385" s="21">
        <v>0</v>
      </c>
      <c r="H2385" s="50">
        <v>958.19</v>
      </c>
      <c r="I2385" s="21">
        <v>0</v>
      </c>
    </row>
    <row r="2386" spans="1:9" ht="31.5" x14ac:dyDescent="0.25">
      <c r="A2386" s="44" t="s">
        <v>3449</v>
      </c>
      <c r="B2386" s="44">
        <v>31319242</v>
      </c>
      <c r="C2386" s="59" t="s">
        <v>3852</v>
      </c>
      <c r="D2386" s="63" t="s">
        <v>3853</v>
      </c>
      <c r="E2386" s="62" t="s">
        <v>59</v>
      </c>
      <c r="F2386" s="50">
        <v>604.04</v>
      </c>
      <c r="G2386" s="21">
        <v>0</v>
      </c>
      <c r="H2386" s="50">
        <v>450.01</v>
      </c>
      <c r="I2386" s="21">
        <v>0</v>
      </c>
    </row>
    <row r="2387" spans="1:9" ht="31.5" x14ac:dyDescent="0.25">
      <c r="A2387" s="44" t="s">
        <v>3449</v>
      </c>
      <c r="B2387" s="44">
        <v>31319242</v>
      </c>
      <c r="C2387" s="59" t="s">
        <v>3816</v>
      </c>
      <c r="D2387" s="63" t="s">
        <v>3817</v>
      </c>
      <c r="E2387" s="62" t="s">
        <v>59</v>
      </c>
      <c r="F2387" s="50">
        <v>643219.07999999996</v>
      </c>
      <c r="G2387" s="21">
        <v>0</v>
      </c>
      <c r="H2387" s="50">
        <v>283958.49</v>
      </c>
      <c r="I2387" s="21">
        <v>0</v>
      </c>
    </row>
    <row r="2388" spans="1:9" ht="47.25" x14ac:dyDescent="0.25">
      <c r="A2388" s="44" t="s">
        <v>3449</v>
      </c>
      <c r="B2388" s="44">
        <v>31319242</v>
      </c>
      <c r="C2388" s="59" t="s">
        <v>3854</v>
      </c>
      <c r="D2388" s="63" t="s">
        <v>69</v>
      </c>
      <c r="E2388" s="62" t="s">
        <v>59</v>
      </c>
      <c r="F2388" s="50">
        <v>409.91</v>
      </c>
      <c r="G2388" s="21">
        <v>0</v>
      </c>
      <c r="H2388" s="50">
        <v>409.91</v>
      </c>
      <c r="I2388" s="21">
        <v>0</v>
      </c>
    </row>
    <row r="2389" spans="1:9" ht="31.5" x14ac:dyDescent="0.25">
      <c r="A2389" s="44" t="s">
        <v>3449</v>
      </c>
      <c r="B2389" s="44">
        <v>31319242</v>
      </c>
      <c r="C2389" s="59" t="s">
        <v>3855</v>
      </c>
      <c r="D2389" s="63" t="s">
        <v>292</v>
      </c>
      <c r="E2389" s="62" t="s">
        <v>59</v>
      </c>
      <c r="F2389" s="50">
        <v>840.98</v>
      </c>
      <c r="G2389" s="50">
        <v>840.98</v>
      </c>
      <c r="H2389" s="50">
        <v>840.98</v>
      </c>
      <c r="I2389" s="50">
        <v>840.98</v>
      </c>
    </row>
    <row r="2390" spans="1:9" ht="63" x14ac:dyDescent="0.25">
      <c r="A2390" s="44" t="s">
        <v>3449</v>
      </c>
      <c r="B2390" s="44">
        <v>31319242</v>
      </c>
      <c r="C2390" s="59" t="s">
        <v>3856</v>
      </c>
      <c r="D2390" s="63" t="s">
        <v>3857</v>
      </c>
      <c r="E2390" s="62" t="s">
        <v>59</v>
      </c>
      <c r="F2390" s="50">
        <v>10132.34</v>
      </c>
      <c r="G2390" s="21">
        <v>0</v>
      </c>
      <c r="H2390" s="21">
        <v>0</v>
      </c>
      <c r="I2390" s="21">
        <v>0</v>
      </c>
    </row>
    <row r="2391" spans="1:9" ht="31.5" x14ac:dyDescent="0.25">
      <c r="A2391" s="44" t="s">
        <v>3449</v>
      </c>
      <c r="B2391" s="44">
        <v>31319242</v>
      </c>
      <c r="C2391" s="59" t="s">
        <v>3858</v>
      </c>
      <c r="D2391" s="20" t="s">
        <v>34</v>
      </c>
      <c r="E2391" s="59" t="s">
        <v>59</v>
      </c>
      <c r="F2391" s="50">
        <v>726965.91</v>
      </c>
      <c r="G2391" s="21">
        <v>0</v>
      </c>
      <c r="H2391" s="50">
        <v>672162.3</v>
      </c>
      <c r="I2391" s="21">
        <v>0</v>
      </c>
    </row>
    <row r="2392" spans="1:9" ht="31.5" x14ac:dyDescent="0.25">
      <c r="A2392" s="44" t="s">
        <v>3449</v>
      </c>
      <c r="B2392" s="44">
        <v>31319242</v>
      </c>
      <c r="C2392" s="59" t="s">
        <v>3859</v>
      </c>
      <c r="D2392" s="20" t="s">
        <v>34</v>
      </c>
      <c r="E2392" s="59" t="s">
        <v>32</v>
      </c>
      <c r="F2392" s="50">
        <v>97358.44</v>
      </c>
      <c r="G2392" s="21">
        <v>0</v>
      </c>
      <c r="H2392" s="50">
        <v>416549.58</v>
      </c>
      <c r="I2392" s="21">
        <v>0</v>
      </c>
    </row>
    <row r="2393" spans="1:9" x14ac:dyDescent="0.25">
      <c r="A2393" s="44" t="s">
        <v>3449</v>
      </c>
      <c r="B2393" s="44">
        <v>31319242</v>
      </c>
      <c r="C2393" s="59" t="s">
        <v>2534</v>
      </c>
      <c r="D2393" s="20" t="s">
        <v>34</v>
      </c>
      <c r="E2393" s="59" t="s">
        <v>32</v>
      </c>
      <c r="F2393" s="50">
        <v>332666.49</v>
      </c>
      <c r="G2393" s="21">
        <v>0</v>
      </c>
      <c r="H2393" s="50">
        <v>332666.49</v>
      </c>
      <c r="I2393" s="21">
        <v>0</v>
      </c>
    </row>
    <row r="2394" spans="1:9" x14ac:dyDescent="0.25">
      <c r="A2394" s="44" t="s">
        <v>3449</v>
      </c>
      <c r="B2394" s="44">
        <v>31319242</v>
      </c>
      <c r="C2394" s="59" t="s">
        <v>3860</v>
      </c>
      <c r="D2394" s="20" t="s">
        <v>34</v>
      </c>
      <c r="E2394" s="59" t="s">
        <v>32</v>
      </c>
      <c r="F2394" s="21">
        <v>0</v>
      </c>
      <c r="G2394" s="21">
        <v>0</v>
      </c>
      <c r="H2394" s="50">
        <v>523371.27</v>
      </c>
      <c r="I2394" s="21">
        <v>0</v>
      </c>
    </row>
    <row r="2395" spans="1:9" ht="31.5" x14ac:dyDescent="0.25">
      <c r="A2395" s="44" t="s">
        <v>3449</v>
      </c>
      <c r="B2395" s="44">
        <v>31319242</v>
      </c>
      <c r="C2395" s="59" t="s">
        <v>3479</v>
      </c>
      <c r="D2395" s="20" t="s">
        <v>34</v>
      </c>
      <c r="E2395" s="59" t="s">
        <v>59</v>
      </c>
      <c r="F2395" s="50">
        <v>336.96</v>
      </c>
      <c r="G2395" s="50">
        <v>336.96</v>
      </c>
      <c r="H2395" s="21">
        <v>0</v>
      </c>
      <c r="I2395" s="21">
        <v>0</v>
      </c>
    </row>
    <row r="2396" spans="1:9" ht="47.25" x14ac:dyDescent="0.25">
      <c r="A2396" s="44" t="s">
        <v>3449</v>
      </c>
      <c r="B2396" s="44">
        <v>31319242</v>
      </c>
      <c r="C2396" s="59" t="s">
        <v>3861</v>
      </c>
      <c r="D2396" s="63" t="s">
        <v>3862</v>
      </c>
      <c r="E2396" s="59" t="s">
        <v>59</v>
      </c>
      <c r="F2396" s="50">
        <v>63490.19</v>
      </c>
      <c r="G2396" s="50">
        <v>63490.19</v>
      </c>
      <c r="H2396" s="21">
        <v>0</v>
      </c>
      <c r="I2396" s="21">
        <v>0</v>
      </c>
    </row>
    <row r="2397" spans="1:9" ht="47.25" x14ac:dyDescent="0.25">
      <c r="A2397" s="44" t="s">
        <v>3449</v>
      </c>
      <c r="B2397" s="44">
        <v>31319242</v>
      </c>
      <c r="C2397" s="59" t="s">
        <v>3863</v>
      </c>
      <c r="D2397" s="20" t="s">
        <v>34</v>
      </c>
      <c r="E2397" s="59" t="s">
        <v>59</v>
      </c>
      <c r="F2397" s="50">
        <v>17.32</v>
      </c>
      <c r="G2397" s="50">
        <v>17.32</v>
      </c>
      <c r="H2397" s="50">
        <v>188.2</v>
      </c>
      <c r="I2397" s="50">
        <v>188.2</v>
      </c>
    </row>
    <row r="2398" spans="1:9" ht="47.25" x14ac:dyDescent="0.25">
      <c r="A2398" s="44" t="s">
        <v>3449</v>
      </c>
      <c r="B2398" s="44">
        <v>31319242</v>
      </c>
      <c r="C2398" s="59" t="s">
        <v>3864</v>
      </c>
      <c r="D2398" s="63" t="s">
        <v>3865</v>
      </c>
      <c r="E2398" s="59" t="s">
        <v>59</v>
      </c>
      <c r="F2398" s="50">
        <v>2128.48</v>
      </c>
      <c r="G2398" s="50">
        <v>2128.48</v>
      </c>
      <c r="H2398" s="50">
        <v>2128.48</v>
      </c>
      <c r="I2398" s="50">
        <v>2128.48</v>
      </c>
    </row>
    <row r="2399" spans="1:9" ht="31.5" x14ac:dyDescent="0.25">
      <c r="A2399" s="44" t="s">
        <v>3449</v>
      </c>
      <c r="B2399" s="44">
        <v>31319242</v>
      </c>
      <c r="C2399" s="59" t="s">
        <v>3866</v>
      </c>
      <c r="D2399" s="63" t="s">
        <v>305</v>
      </c>
      <c r="E2399" s="59" t="s">
        <v>59</v>
      </c>
      <c r="F2399" s="21">
        <v>0</v>
      </c>
      <c r="G2399" s="21">
        <v>0</v>
      </c>
      <c r="H2399" s="50">
        <v>550000</v>
      </c>
      <c r="I2399" s="50">
        <v>550000</v>
      </c>
    </row>
    <row r="2400" spans="1:9" ht="94.5" x14ac:dyDescent="0.25">
      <c r="A2400" s="44" t="s">
        <v>3449</v>
      </c>
      <c r="B2400" s="44">
        <v>31319242</v>
      </c>
      <c r="C2400" s="59" t="s">
        <v>3867</v>
      </c>
      <c r="D2400" s="63" t="s">
        <v>3471</v>
      </c>
      <c r="E2400" s="59" t="s">
        <v>59</v>
      </c>
      <c r="F2400" s="21">
        <v>0</v>
      </c>
      <c r="G2400" s="21">
        <v>0</v>
      </c>
      <c r="H2400" s="50">
        <v>31192.15</v>
      </c>
      <c r="I2400" s="50">
        <v>31192.15</v>
      </c>
    </row>
    <row r="2401" spans="1:9" ht="63" x14ac:dyDescent="0.25">
      <c r="A2401" s="44" t="s">
        <v>3449</v>
      </c>
      <c r="B2401" s="44">
        <v>31319242</v>
      </c>
      <c r="C2401" s="59" t="s">
        <v>3868</v>
      </c>
      <c r="D2401" s="63" t="s">
        <v>3869</v>
      </c>
      <c r="E2401" s="59" t="s">
        <v>59</v>
      </c>
      <c r="F2401" s="50">
        <v>280.8</v>
      </c>
      <c r="G2401" s="50">
        <v>241.05</v>
      </c>
      <c r="H2401" s="21">
        <v>0</v>
      </c>
      <c r="I2401" s="21">
        <v>0</v>
      </c>
    </row>
    <row r="2402" spans="1:9" ht="31.5" x14ac:dyDescent="0.25">
      <c r="A2402" s="44" t="s">
        <v>3449</v>
      </c>
      <c r="B2402" s="44">
        <v>31319242</v>
      </c>
      <c r="C2402" s="36" t="s">
        <v>4596</v>
      </c>
      <c r="D2402" s="20" t="s">
        <v>34</v>
      </c>
      <c r="E2402" s="59" t="s">
        <v>59</v>
      </c>
      <c r="F2402" s="50">
        <v>2500</v>
      </c>
      <c r="G2402" s="21">
        <v>0</v>
      </c>
      <c r="H2402" s="50">
        <v>2500</v>
      </c>
      <c r="I2402" s="21">
        <v>0</v>
      </c>
    </row>
    <row r="2403" spans="1:9" ht="63" x14ac:dyDescent="0.25">
      <c r="A2403" s="44" t="s">
        <v>3449</v>
      </c>
      <c r="B2403" s="44">
        <v>31319242</v>
      </c>
      <c r="C2403" s="59" t="s">
        <v>3477</v>
      </c>
      <c r="D2403" s="63" t="s">
        <v>133</v>
      </c>
      <c r="E2403" s="59" t="s">
        <v>59</v>
      </c>
      <c r="F2403" s="50">
        <v>1300</v>
      </c>
      <c r="G2403" s="50">
        <v>1300</v>
      </c>
      <c r="H2403" s="21">
        <v>0</v>
      </c>
      <c r="I2403" s="21">
        <v>0</v>
      </c>
    </row>
    <row r="2404" spans="1:9" ht="78.75" x14ac:dyDescent="0.25">
      <c r="A2404" s="44" t="s">
        <v>3449</v>
      </c>
      <c r="B2404" s="44">
        <v>31319242</v>
      </c>
      <c r="C2404" s="59" t="s">
        <v>3476</v>
      </c>
      <c r="D2404" s="63" t="s">
        <v>587</v>
      </c>
      <c r="E2404" s="59" t="s">
        <v>59</v>
      </c>
      <c r="F2404" s="21">
        <v>0</v>
      </c>
      <c r="G2404" s="21">
        <v>0</v>
      </c>
      <c r="H2404" s="50">
        <v>3920</v>
      </c>
      <c r="I2404" s="21">
        <v>0</v>
      </c>
    </row>
    <row r="2405" spans="1:9" ht="31.5" x14ac:dyDescent="0.25">
      <c r="A2405" s="44" t="s">
        <v>3449</v>
      </c>
      <c r="B2405" s="44">
        <v>31319242</v>
      </c>
      <c r="C2405" s="59" t="s">
        <v>3827</v>
      </c>
      <c r="D2405" s="63" t="s">
        <v>2481</v>
      </c>
      <c r="E2405" s="59" t="s">
        <v>59</v>
      </c>
      <c r="F2405" s="50">
        <v>1680.59</v>
      </c>
      <c r="G2405" s="50">
        <v>1680.59</v>
      </c>
      <c r="H2405" s="50">
        <v>1680.59</v>
      </c>
      <c r="I2405" s="50">
        <v>1680.59</v>
      </c>
    </row>
    <row r="2406" spans="1:9" ht="31.5" x14ac:dyDescent="0.25">
      <c r="A2406" s="44" t="s">
        <v>3449</v>
      </c>
      <c r="B2406" s="44">
        <v>31319242</v>
      </c>
      <c r="C2406" s="59" t="s">
        <v>3870</v>
      </c>
      <c r="D2406" s="63" t="s">
        <v>3734</v>
      </c>
      <c r="E2406" s="59" t="s">
        <v>59</v>
      </c>
      <c r="F2406" s="50">
        <v>11860.81</v>
      </c>
      <c r="G2406" s="50">
        <v>11860.81</v>
      </c>
      <c r="H2406" s="50">
        <v>30713.77</v>
      </c>
      <c r="I2406" s="50">
        <v>5478.2</v>
      </c>
    </row>
    <row r="2407" spans="1:9" ht="31.5" x14ac:dyDescent="0.25">
      <c r="A2407" s="44" t="s">
        <v>3449</v>
      </c>
      <c r="B2407" s="44">
        <v>31319242</v>
      </c>
      <c r="C2407" s="59" t="s">
        <v>3871</v>
      </c>
      <c r="D2407" s="63" t="s">
        <v>3872</v>
      </c>
      <c r="E2407" s="59" t="s">
        <v>59</v>
      </c>
      <c r="F2407" s="50">
        <v>3763.32</v>
      </c>
      <c r="G2407" s="50">
        <v>3763.32</v>
      </c>
      <c r="H2407" s="50">
        <v>3763.32</v>
      </c>
      <c r="I2407" s="50">
        <v>3763.32</v>
      </c>
    </row>
    <row r="2408" spans="1:9" ht="31.5" x14ac:dyDescent="0.25">
      <c r="A2408" s="44" t="s">
        <v>3449</v>
      </c>
      <c r="B2408" s="44">
        <v>31319242</v>
      </c>
      <c r="C2408" s="59" t="s">
        <v>3873</v>
      </c>
      <c r="D2408" s="63" t="s">
        <v>3874</v>
      </c>
      <c r="E2408" s="59" t="s">
        <v>59</v>
      </c>
      <c r="F2408" s="21">
        <v>0</v>
      </c>
      <c r="G2408" s="21">
        <v>0</v>
      </c>
      <c r="H2408" s="50">
        <v>16148</v>
      </c>
      <c r="I2408" s="21">
        <v>0</v>
      </c>
    </row>
    <row r="2409" spans="1:9" ht="31.5" x14ac:dyDescent="0.25">
      <c r="A2409" s="44" t="s">
        <v>3449</v>
      </c>
      <c r="B2409" s="44">
        <v>31319242</v>
      </c>
      <c r="C2409" s="59" t="s">
        <v>3875</v>
      </c>
      <c r="D2409" s="63" t="s">
        <v>3876</v>
      </c>
      <c r="E2409" s="59" t="s">
        <v>59</v>
      </c>
      <c r="F2409" s="50">
        <v>6367.94</v>
      </c>
      <c r="G2409" s="50">
        <v>6367.94</v>
      </c>
      <c r="H2409" s="50">
        <v>457.5</v>
      </c>
      <c r="I2409" s="50">
        <v>457.5</v>
      </c>
    </row>
    <row r="2410" spans="1:9" ht="31.5" x14ac:dyDescent="0.25">
      <c r="A2410" s="44" t="s">
        <v>3449</v>
      </c>
      <c r="B2410" s="44">
        <v>31319242</v>
      </c>
      <c r="C2410" s="59" t="s">
        <v>3877</v>
      </c>
      <c r="D2410" s="63" t="s">
        <v>3878</v>
      </c>
      <c r="E2410" s="59" t="s">
        <v>59</v>
      </c>
      <c r="F2410" s="50">
        <v>66549.5</v>
      </c>
      <c r="G2410" s="50">
        <v>66549.5</v>
      </c>
      <c r="H2410" s="21">
        <v>0</v>
      </c>
      <c r="I2410" s="21">
        <v>0</v>
      </c>
    </row>
    <row r="2411" spans="1:9" ht="31.5" x14ac:dyDescent="0.25">
      <c r="A2411" s="44" t="s">
        <v>3449</v>
      </c>
      <c r="B2411" s="44">
        <v>31319242</v>
      </c>
      <c r="C2411" s="59" t="s">
        <v>3879</v>
      </c>
      <c r="D2411" s="63" t="s">
        <v>3880</v>
      </c>
      <c r="E2411" s="59" t="s">
        <v>59</v>
      </c>
      <c r="F2411" s="50">
        <v>5525</v>
      </c>
      <c r="G2411" s="21">
        <v>0</v>
      </c>
      <c r="H2411" s="21">
        <v>0</v>
      </c>
      <c r="I2411" s="21">
        <v>0</v>
      </c>
    </row>
    <row r="2412" spans="1:9" ht="31.5" x14ac:dyDescent="0.25">
      <c r="A2412" s="44" t="s">
        <v>3449</v>
      </c>
      <c r="B2412" s="44">
        <v>31319242</v>
      </c>
      <c r="C2412" s="36" t="s">
        <v>4596</v>
      </c>
      <c r="D2412" s="20" t="s">
        <v>34</v>
      </c>
      <c r="E2412" s="59" t="s">
        <v>59</v>
      </c>
      <c r="F2412" s="50">
        <v>255</v>
      </c>
      <c r="G2412" s="21">
        <v>0</v>
      </c>
      <c r="H2412" s="21">
        <v>0</v>
      </c>
      <c r="I2412" s="21">
        <v>0</v>
      </c>
    </row>
    <row r="2413" spans="1:9" ht="31.5" x14ac:dyDescent="0.25">
      <c r="A2413" s="44" t="s">
        <v>3449</v>
      </c>
      <c r="B2413" s="44">
        <v>31319242</v>
      </c>
      <c r="C2413" s="59" t="s">
        <v>3881</v>
      </c>
      <c r="D2413" s="63" t="s">
        <v>2682</v>
      </c>
      <c r="E2413" s="59" t="s">
        <v>59</v>
      </c>
      <c r="F2413" s="50">
        <v>328.07</v>
      </c>
      <c r="G2413" s="50">
        <v>328.07</v>
      </c>
      <c r="H2413" s="21">
        <v>0</v>
      </c>
      <c r="I2413" s="21">
        <v>0</v>
      </c>
    </row>
    <row r="2414" spans="1:9" ht="31.5" x14ac:dyDescent="0.25">
      <c r="A2414" s="44" t="s">
        <v>3449</v>
      </c>
      <c r="B2414" s="44">
        <v>31319242</v>
      </c>
      <c r="C2414" s="59" t="s">
        <v>297</v>
      </c>
      <c r="D2414" s="63" t="s">
        <v>298</v>
      </c>
      <c r="E2414" s="59" t="s">
        <v>59</v>
      </c>
      <c r="F2414" s="21">
        <v>0</v>
      </c>
      <c r="G2414" s="21">
        <v>0</v>
      </c>
      <c r="H2414" s="50">
        <v>11582.99</v>
      </c>
      <c r="I2414" s="21">
        <v>0</v>
      </c>
    </row>
    <row r="2415" spans="1:9" ht="31.5" x14ac:dyDescent="0.25">
      <c r="A2415" s="44" t="s">
        <v>3449</v>
      </c>
      <c r="B2415" s="44">
        <v>31319242</v>
      </c>
      <c r="C2415" s="59" t="s">
        <v>3882</v>
      </c>
      <c r="D2415" s="20" t="s">
        <v>34</v>
      </c>
      <c r="E2415" s="59" t="s">
        <v>59</v>
      </c>
      <c r="F2415" s="50">
        <v>8368.42</v>
      </c>
      <c r="G2415" s="50">
        <v>8368.42</v>
      </c>
      <c r="H2415" s="21">
        <v>0</v>
      </c>
      <c r="I2415" s="21">
        <v>0</v>
      </c>
    </row>
    <row r="2416" spans="1:9" ht="31.5" x14ac:dyDescent="0.25">
      <c r="A2416" s="44" t="s">
        <v>3449</v>
      </c>
      <c r="B2416" s="44">
        <v>31319242</v>
      </c>
      <c r="C2416" s="59" t="s">
        <v>3883</v>
      </c>
      <c r="D2416" s="63" t="s">
        <v>3884</v>
      </c>
      <c r="E2416" s="59" t="s">
        <v>59</v>
      </c>
      <c r="F2416" s="50">
        <f>26881.64+61.86</f>
        <v>26943.5</v>
      </c>
      <c r="G2416" s="21">
        <v>0</v>
      </c>
      <c r="H2416" s="21">
        <v>0</v>
      </c>
      <c r="I2416" s="21">
        <v>0</v>
      </c>
    </row>
    <row r="2417" spans="1:9" ht="31.5" x14ac:dyDescent="0.25">
      <c r="A2417" s="44" t="s">
        <v>3449</v>
      </c>
      <c r="B2417" s="44">
        <v>31319242</v>
      </c>
      <c r="C2417" s="59" t="s">
        <v>297</v>
      </c>
      <c r="D2417" s="63" t="s">
        <v>298</v>
      </c>
      <c r="E2417" s="59" t="s">
        <v>59</v>
      </c>
      <c r="F2417" s="21">
        <v>0</v>
      </c>
      <c r="G2417" s="21">
        <v>0</v>
      </c>
      <c r="H2417" s="50">
        <v>40710.42</v>
      </c>
      <c r="I2417" s="21">
        <v>0</v>
      </c>
    </row>
    <row r="2418" spans="1:9" ht="47.25" x14ac:dyDescent="0.25">
      <c r="A2418" s="44" t="s">
        <v>3449</v>
      </c>
      <c r="B2418" s="44">
        <v>31319242</v>
      </c>
      <c r="C2418" s="59" t="s">
        <v>3885</v>
      </c>
      <c r="D2418" s="20" t="s">
        <v>34</v>
      </c>
      <c r="E2418" s="59" t="s">
        <v>59</v>
      </c>
      <c r="F2418" s="21">
        <v>0</v>
      </c>
      <c r="G2418" s="21">
        <v>0</v>
      </c>
      <c r="H2418" s="50">
        <v>366777.53</v>
      </c>
      <c r="I2418" s="21">
        <v>0</v>
      </c>
    </row>
    <row r="2419" spans="1:9" ht="31.5" x14ac:dyDescent="0.25">
      <c r="A2419" s="44" t="s">
        <v>3449</v>
      </c>
      <c r="B2419" s="44">
        <v>31319242</v>
      </c>
      <c r="C2419" s="24" t="s">
        <v>3886</v>
      </c>
      <c r="D2419" s="20" t="s">
        <v>34</v>
      </c>
      <c r="E2419" s="20" t="s">
        <v>59</v>
      </c>
      <c r="F2419" s="25">
        <v>33160.68</v>
      </c>
      <c r="G2419" s="25">
        <v>33160.68</v>
      </c>
      <c r="H2419" s="21">
        <v>0</v>
      </c>
      <c r="I2419" s="21">
        <v>0</v>
      </c>
    </row>
    <row r="2420" spans="1:9" x14ac:dyDescent="0.25">
      <c r="A2420" s="34" t="s">
        <v>45</v>
      </c>
      <c r="B2420" s="26" t="s">
        <v>34</v>
      </c>
      <c r="C2420" s="26" t="s">
        <v>34</v>
      </c>
      <c r="D2420" s="26" t="s">
        <v>34</v>
      </c>
      <c r="E2420" s="26" t="s">
        <v>34</v>
      </c>
      <c r="F2420" s="35">
        <f>SUM(F1863:F2419)</f>
        <v>177711395.39999998</v>
      </c>
      <c r="G2420" s="35">
        <f>SUM(G1863:G2419)</f>
        <v>85521095.189999998</v>
      </c>
      <c r="H2420" s="35">
        <f>SUM(H1863:H2419)</f>
        <v>215149047.89000013</v>
      </c>
      <c r="I2420" s="35">
        <f>SUM(I1863:I2419)</f>
        <v>97604451.459999993</v>
      </c>
    </row>
    <row r="2421" spans="1:9" ht="31.5" x14ac:dyDescent="0.25">
      <c r="A2421" s="24" t="s">
        <v>4087</v>
      </c>
      <c r="B2421" s="24" t="s">
        <v>593</v>
      </c>
      <c r="C2421" s="64" t="s">
        <v>4088</v>
      </c>
      <c r="D2421" s="37">
        <v>30083573</v>
      </c>
      <c r="E2421" s="65" t="s">
        <v>7</v>
      </c>
      <c r="F2421" s="66">
        <v>387.74</v>
      </c>
      <c r="G2421" s="38">
        <v>0</v>
      </c>
      <c r="H2421" s="25">
        <v>387.74</v>
      </c>
      <c r="I2421" s="38">
        <v>0</v>
      </c>
    </row>
    <row r="2422" spans="1:9" ht="31.5" x14ac:dyDescent="0.25">
      <c r="A2422" s="24" t="s">
        <v>4087</v>
      </c>
      <c r="B2422" s="24" t="s">
        <v>593</v>
      </c>
      <c r="C2422" s="64" t="s">
        <v>3479</v>
      </c>
      <c r="D2422" s="37" t="s">
        <v>34</v>
      </c>
      <c r="E2422" s="65" t="s">
        <v>7</v>
      </c>
      <c r="F2422" s="66">
        <v>204.92</v>
      </c>
      <c r="G2422" s="38">
        <v>0</v>
      </c>
      <c r="H2422" s="25">
        <v>461.06</v>
      </c>
      <c r="I2422" s="38">
        <v>0</v>
      </c>
    </row>
    <row r="2423" spans="1:9" ht="31.5" x14ac:dyDescent="0.25">
      <c r="A2423" s="24" t="s">
        <v>4087</v>
      </c>
      <c r="B2423" s="24" t="s">
        <v>593</v>
      </c>
      <c r="C2423" s="64" t="s">
        <v>4089</v>
      </c>
      <c r="D2423" s="37">
        <v>14282829</v>
      </c>
      <c r="E2423" s="65" t="s">
        <v>7</v>
      </c>
      <c r="F2423" s="66">
        <v>0</v>
      </c>
      <c r="G2423" s="38">
        <v>0</v>
      </c>
      <c r="H2423" s="25">
        <v>143.87</v>
      </c>
      <c r="I2423" s="38">
        <v>0</v>
      </c>
    </row>
    <row r="2424" spans="1:9" ht="31.5" x14ac:dyDescent="0.25">
      <c r="A2424" s="24" t="s">
        <v>4087</v>
      </c>
      <c r="B2424" s="24" t="s">
        <v>593</v>
      </c>
      <c r="C2424" s="64" t="s">
        <v>4090</v>
      </c>
      <c r="D2424" s="37">
        <v>9326464</v>
      </c>
      <c r="E2424" s="67" t="s">
        <v>7</v>
      </c>
      <c r="F2424" s="66">
        <v>10853.97</v>
      </c>
      <c r="G2424" s="38">
        <v>0</v>
      </c>
      <c r="H2424" s="25">
        <v>1453.88</v>
      </c>
      <c r="I2424" s="38">
        <v>0</v>
      </c>
    </row>
    <row r="2425" spans="1:9" ht="31.5" x14ac:dyDescent="0.25">
      <c r="A2425" s="24" t="s">
        <v>4087</v>
      </c>
      <c r="B2425" s="24" t="s">
        <v>593</v>
      </c>
      <c r="C2425" s="64" t="s">
        <v>4091</v>
      </c>
      <c r="D2425" s="37">
        <v>30283755</v>
      </c>
      <c r="E2425" s="65" t="s">
        <v>7</v>
      </c>
      <c r="F2425" s="66">
        <v>0.81</v>
      </c>
      <c r="G2425" s="38">
        <v>0</v>
      </c>
      <c r="H2425" s="25">
        <v>0.81</v>
      </c>
      <c r="I2425" s="38">
        <v>0</v>
      </c>
    </row>
    <row r="2426" spans="1:9" ht="31.5" x14ac:dyDescent="0.25">
      <c r="A2426" s="24" t="s">
        <v>4087</v>
      </c>
      <c r="B2426" s="24" t="s">
        <v>593</v>
      </c>
      <c r="C2426" s="64" t="s">
        <v>3479</v>
      </c>
      <c r="D2426" s="37" t="s">
        <v>34</v>
      </c>
      <c r="E2426" s="65" t="s">
        <v>7</v>
      </c>
      <c r="F2426" s="66">
        <v>263.7</v>
      </c>
      <c r="G2426" s="38">
        <v>0</v>
      </c>
      <c r="H2426" s="25">
        <v>263.7</v>
      </c>
      <c r="I2426" s="38">
        <v>0</v>
      </c>
    </row>
    <row r="2427" spans="1:9" ht="31.5" x14ac:dyDescent="0.25">
      <c r="A2427" s="24" t="s">
        <v>4087</v>
      </c>
      <c r="B2427" s="24" t="s">
        <v>593</v>
      </c>
      <c r="C2427" s="64" t="s">
        <v>3479</v>
      </c>
      <c r="D2427" s="37" t="s">
        <v>34</v>
      </c>
      <c r="E2427" s="65" t="s">
        <v>7</v>
      </c>
      <c r="F2427" s="66">
        <v>593.89</v>
      </c>
      <c r="G2427" s="38">
        <v>0</v>
      </c>
      <c r="H2427" s="25">
        <v>0</v>
      </c>
      <c r="I2427" s="38">
        <v>0</v>
      </c>
    </row>
    <row r="2428" spans="1:9" ht="31.5" x14ac:dyDescent="0.25">
      <c r="A2428" s="24" t="s">
        <v>4087</v>
      </c>
      <c r="B2428" s="24" t="s">
        <v>593</v>
      </c>
      <c r="C2428" s="64" t="s">
        <v>4092</v>
      </c>
      <c r="D2428" s="37">
        <v>19287257</v>
      </c>
      <c r="E2428" s="67" t="s">
        <v>7</v>
      </c>
      <c r="F2428" s="66">
        <v>3675.84</v>
      </c>
      <c r="G2428" s="38">
        <v>0</v>
      </c>
      <c r="H2428" s="25">
        <v>3865.14</v>
      </c>
      <c r="I2428" s="38">
        <v>0</v>
      </c>
    </row>
    <row r="2429" spans="1:9" ht="31.5" x14ac:dyDescent="0.25">
      <c r="A2429" s="24" t="s">
        <v>4087</v>
      </c>
      <c r="B2429" s="24" t="s">
        <v>593</v>
      </c>
      <c r="C2429" s="64" t="s">
        <v>3479</v>
      </c>
      <c r="D2429" s="37" t="s">
        <v>34</v>
      </c>
      <c r="E2429" s="65" t="s">
        <v>7</v>
      </c>
      <c r="F2429" s="66">
        <v>206.26</v>
      </c>
      <c r="G2429" s="38">
        <v>0</v>
      </c>
      <c r="H2429" s="25">
        <v>204.88</v>
      </c>
      <c r="I2429" s="38">
        <v>0</v>
      </c>
    </row>
    <row r="2430" spans="1:9" ht="31.5" x14ac:dyDescent="0.25">
      <c r="A2430" s="24" t="s">
        <v>4087</v>
      </c>
      <c r="B2430" s="24" t="s">
        <v>593</v>
      </c>
      <c r="C2430" s="64" t="s">
        <v>3479</v>
      </c>
      <c r="D2430" s="37" t="s">
        <v>34</v>
      </c>
      <c r="E2430" s="65" t="s">
        <v>7</v>
      </c>
      <c r="F2430" s="66">
        <v>192.77</v>
      </c>
      <c r="G2430" s="38">
        <v>0</v>
      </c>
      <c r="H2430" s="25">
        <v>192.77</v>
      </c>
      <c r="I2430" s="38">
        <v>0</v>
      </c>
    </row>
    <row r="2431" spans="1:9" ht="31.5" x14ac:dyDescent="0.25">
      <c r="A2431" s="24" t="s">
        <v>4087</v>
      </c>
      <c r="B2431" s="24" t="s">
        <v>593</v>
      </c>
      <c r="C2431" s="64" t="s">
        <v>3479</v>
      </c>
      <c r="D2431" s="37" t="s">
        <v>34</v>
      </c>
      <c r="E2431" s="65" t="s">
        <v>7</v>
      </c>
      <c r="F2431" s="66">
        <v>288.39</v>
      </c>
      <c r="G2431" s="38">
        <v>0</v>
      </c>
      <c r="H2431" s="25">
        <v>288.39</v>
      </c>
      <c r="I2431" s="38">
        <v>0</v>
      </c>
    </row>
    <row r="2432" spans="1:9" ht="31.5" x14ac:dyDescent="0.25">
      <c r="A2432" s="24" t="s">
        <v>4087</v>
      </c>
      <c r="B2432" s="24" t="s">
        <v>593</v>
      </c>
      <c r="C2432" s="64" t="s">
        <v>3479</v>
      </c>
      <c r="D2432" s="37" t="s">
        <v>34</v>
      </c>
      <c r="E2432" s="65" t="s">
        <v>7</v>
      </c>
      <c r="F2432" s="66">
        <v>54.85</v>
      </c>
      <c r="G2432" s="38">
        <v>0</v>
      </c>
      <c r="H2432" s="25">
        <v>54.85</v>
      </c>
      <c r="I2432" s="38">
        <v>0</v>
      </c>
    </row>
    <row r="2433" spans="1:9" ht="31.5" x14ac:dyDescent="0.25">
      <c r="A2433" s="24" t="s">
        <v>4087</v>
      </c>
      <c r="B2433" s="24" t="s">
        <v>593</v>
      </c>
      <c r="C2433" s="64" t="s">
        <v>3479</v>
      </c>
      <c r="D2433" s="37" t="s">
        <v>34</v>
      </c>
      <c r="E2433" s="67" t="s">
        <v>7</v>
      </c>
      <c r="F2433" s="66">
        <v>5636.41</v>
      </c>
      <c r="G2433" s="38">
        <v>0</v>
      </c>
      <c r="H2433" s="25">
        <v>5636.41</v>
      </c>
      <c r="I2433" s="38">
        <v>0</v>
      </c>
    </row>
    <row r="2434" spans="1:9" ht="31.5" x14ac:dyDescent="0.25">
      <c r="A2434" s="24" t="s">
        <v>4087</v>
      </c>
      <c r="B2434" s="24" t="s">
        <v>593</v>
      </c>
      <c r="C2434" s="64" t="s">
        <v>3479</v>
      </c>
      <c r="D2434" s="37" t="s">
        <v>34</v>
      </c>
      <c r="E2434" s="67" t="s">
        <v>7</v>
      </c>
      <c r="F2434" s="66">
        <v>3057.38</v>
      </c>
      <c r="G2434" s="38">
        <v>0</v>
      </c>
      <c r="H2434" s="25">
        <v>1557.38</v>
      </c>
      <c r="I2434" s="38">
        <v>0</v>
      </c>
    </row>
    <row r="2435" spans="1:9" ht="31.5" x14ac:dyDescent="0.25">
      <c r="A2435" s="24" t="s">
        <v>4087</v>
      </c>
      <c r="B2435" s="24" t="s">
        <v>593</v>
      </c>
      <c r="C2435" s="64" t="s">
        <v>4093</v>
      </c>
      <c r="D2435" s="37">
        <v>20919395</v>
      </c>
      <c r="E2435" s="67" t="s">
        <v>7</v>
      </c>
      <c r="F2435" s="66">
        <v>0</v>
      </c>
      <c r="G2435" s="38">
        <v>0</v>
      </c>
      <c r="H2435" s="25">
        <v>243.49</v>
      </c>
      <c r="I2435" s="38">
        <v>0</v>
      </c>
    </row>
    <row r="2436" spans="1:9" ht="31.5" x14ac:dyDescent="0.25">
      <c r="A2436" s="24" t="s">
        <v>4087</v>
      </c>
      <c r="B2436" s="24" t="s">
        <v>593</v>
      </c>
      <c r="C2436" s="64" t="s">
        <v>4094</v>
      </c>
      <c r="D2436" s="37">
        <v>2017692</v>
      </c>
      <c r="E2436" s="65" t="s">
        <v>7</v>
      </c>
      <c r="F2436" s="66">
        <v>360.06</v>
      </c>
      <c r="G2436" s="38">
        <v>0</v>
      </c>
      <c r="H2436" s="25">
        <v>360.06</v>
      </c>
      <c r="I2436" s="38">
        <v>0</v>
      </c>
    </row>
    <row r="2437" spans="1:9" ht="31.5" x14ac:dyDescent="0.25">
      <c r="A2437" s="24" t="s">
        <v>4087</v>
      </c>
      <c r="B2437" s="24" t="s">
        <v>593</v>
      </c>
      <c r="C2437" s="64" t="s">
        <v>3479</v>
      </c>
      <c r="D2437" s="37" t="s">
        <v>34</v>
      </c>
      <c r="E2437" s="67" t="s">
        <v>7</v>
      </c>
      <c r="F2437" s="66">
        <v>1145.82</v>
      </c>
      <c r="G2437" s="38">
        <v>0</v>
      </c>
      <c r="H2437" s="25">
        <v>1350.94</v>
      </c>
      <c r="I2437" s="38">
        <v>0</v>
      </c>
    </row>
    <row r="2438" spans="1:9" ht="31.5" x14ac:dyDescent="0.25">
      <c r="A2438" s="24" t="s">
        <v>4087</v>
      </c>
      <c r="B2438" s="24" t="s">
        <v>593</v>
      </c>
      <c r="C2438" s="36" t="s">
        <v>4596</v>
      </c>
      <c r="D2438" s="37" t="s">
        <v>34</v>
      </c>
      <c r="E2438" s="65" t="s">
        <v>7</v>
      </c>
      <c r="F2438" s="66">
        <v>144.31</v>
      </c>
      <c r="G2438" s="38">
        <v>0</v>
      </c>
      <c r="H2438" s="25">
        <v>0</v>
      </c>
      <c r="I2438" s="38">
        <v>0</v>
      </c>
    </row>
    <row r="2439" spans="1:9" ht="31.5" x14ac:dyDescent="0.25">
      <c r="A2439" s="24" t="s">
        <v>4087</v>
      </c>
      <c r="B2439" s="24" t="s">
        <v>593</v>
      </c>
      <c r="C2439" s="64" t="s">
        <v>3479</v>
      </c>
      <c r="D2439" s="37" t="s">
        <v>34</v>
      </c>
      <c r="E2439" s="67" t="s">
        <v>7</v>
      </c>
      <c r="F2439" s="66">
        <v>1407.36</v>
      </c>
      <c r="G2439" s="38">
        <v>0</v>
      </c>
      <c r="H2439" s="25">
        <v>1407.36</v>
      </c>
      <c r="I2439" s="38">
        <v>0</v>
      </c>
    </row>
    <row r="2440" spans="1:9" ht="47.25" x14ac:dyDescent="0.25">
      <c r="A2440" s="24" t="s">
        <v>4087</v>
      </c>
      <c r="B2440" s="24" t="s">
        <v>593</v>
      </c>
      <c r="C2440" s="64" t="s">
        <v>4095</v>
      </c>
      <c r="D2440" s="37">
        <v>32937640</v>
      </c>
      <c r="E2440" s="65" t="s">
        <v>7</v>
      </c>
      <c r="F2440" s="66">
        <v>179.22</v>
      </c>
      <c r="G2440" s="38">
        <v>0</v>
      </c>
      <c r="H2440" s="25">
        <v>0</v>
      </c>
      <c r="I2440" s="38">
        <v>0</v>
      </c>
    </row>
    <row r="2441" spans="1:9" ht="31.5" x14ac:dyDescent="0.25">
      <c r="A2441" s="24" t="s">
        <v>4087</v>
      </c>
      <c r="B2441" s="24" t="s">
        <v>593</v>
      </c>
      <c r="C2441" s="36" t="s">
        <v>4596</v>
      </c>
      <c r="D2441" s="37" t="s">
        <v>34</v>
      </c>
      <c r="E2441" s="67" t="s">
        <v>7</v>
      </c>
      <c r="F2441" s="66">
        <v>1273.5999999999999</v>
      </c>
      <c r="G2441" s="38">
        <v>0</v>
      </c>
      <c r="H2441" s="25">
        <v>1743.32</v>
      </c>
      <c r="I2441" s="38">
        <v>0</v>
      </c>
    </row>
    <row r="2442" spans="1:9" ht="31.5" x14ac:dyDescent="0.25">
      <c r="A2442" s="24" t="s">
        <v>4087</v>
      </c>
      <c r="B2442" s="24" t="s">
        <v>593</v>
      </c>
      <c r="C2442" s="64" t="s">
        <v>4096</v>
      </c>
      <c r="D2442" s="37">
        <v>32390478</v>
      </c>
      <c r="E2442" s="65" t="s">
        <v>7</v>
      </c>
      <c r="F2442" s="66">
        <v>219.45</v>
      </c>
      <c r="G2442" s="38">
        <v>0</v>
      </c>
      <c r="H2442" s="25">
        <v>328.95</v>
      </c>
      <c r="I2442" s="38">
        <v>0</v>
      </c>
    </row>
    <row r="2443" spans="1:9" ht="31.5" x14ac:dyDescent="0.25">
      <c r="A2443" s="24" t="s">
        <v>4087</v>
      </c>
      <c r="B2443" s="24" t="s">
        <v>593</v>
      </c>
      <c r="C2443" s="36" t="s">
        <v>4596</v>
      </c>
      <c r="D2443" s="37" t="s">
        <v>34</v>
      </c>
      <c r="E2443" s="67" t="s">
        <v>7</v>
      </c>
      <c r="F2443" s="66">
        <v>1526.76</v>
      </c>
      <c r="G2443" s="38">
        <v>0</v>
      </c>
      <c r="H2443" s="25">
        <v>1526.76</v>
      </c>
      <c r="I2443" s="38">
        <v>0</v>
      </c>
    </row>
    <row r="2444" spans="1:9" ht="31.5" x14ac:dyDescent="0.25">
      <c r="A2444" s="24" t="s">
        <v>4087</v>
      </c>
      <c r="B2444" s="24" t="s">
        <v>593</v>
      </c>
      <c r="C2444" s="64" t="s">
        <v>4097</v>
      </c>
      <c r="D2444" s="37">
        <v>25382899</v>
      </c>
      <c r="E2444" s="67" t="s">
        <v>7</v>
      </c>
      <c r="F2444" s="66">
        <v>6463.74</v>
      </c>
      <c r="G2444" s="38">
        <v>0</v>
      </c>
      <c r="H2444" s="25">
        <v>5386.39</v>
      </c>
      <c r="I2444" s="38">
        <v>0</v>
      </c>
    </row>
    <row r="2445" spans="1:9" ht="31.5" x14ac:dyDescent="0.25">
      <c r="A2445" s="24" t="s">
        <v>4087</v>
      </c>
      <c r="B2445" s="24" t="s">
        <v>593</v>
      </c>
      <c r="C2445" s="64" t="s">
        <v>4098</v>
      </c>
      <c r="D2445" s="37">
        <v>40602360</v>
      </c>
      <c r="E2445" s="67" t="s">
        <v>7</v>
      </c>
      <c r="F2445" s="66">
        <v>13618.08</v>
      </c>
      <c r="G2445" s="38">
        <v>0</v>
      </c>
      <c r="H2445" s="25">
        <v>0</v>
      </c>
      <c r="I2445" s="38">
        <v>0</v>
      </c>
    </row>
    <row r="2446" spans="1:9" ht="31.5" x14ac:dyDescent="0.25">
      <c r="A2446" s="24" t="s">
        <v>4087</v>
      </c>
      <c r="B2446" s="24" t="s">
        <v>593</v>
      </c>
      <c r="C2446" s="36" t="s">
        <v>4596</v>
      </c>
      <c r="D2446" s="37" t="s">
        <v>34</v>
      </c>
      <c r="E2446" s="67" t="s">
        <v>7</v>
      </c>
      <c r="F2446" s="66">
        <v>3391.16</v>
      </c>
      <c r="G2446" s="38">
        <v>0</v>
      </c>
      <c r="H2446" s="25">
        <v>3391.16</v>
      </c>
      <c r="I2446" s="38">
        <v>0</v>
      </c>
    </row>
    <row r="2447" spans="1:9" ht="31.5" x14ac:dyDescent="0.25">
      <c r="A2447" s="24" t="s">
        <v>4087</v>
      </c>
      <c r="B2447" s="24" t="s">
        <v>593</v>
      </c>
      <c r="C2447" s="36" t="s">
        <v>4596</v>
      </c>
      <c r="D2447" s="37" t="s">
        <v>34</v>
      </c>
      <c r="E2447" s="67" t="s">
        <v>7</v>
      </c>
      <c r="F2447" s="66">
        <v>1795.15</v>
      </c>
      <c r="G2447" s="38">
        <v>0</v>
      </c>
      <c r="H2447" s="25">
        <v>1795.15</v>
      </c>
      <c r="I2447" s="38">
        <v>0</v>
      </c>
    </row>
    <row r="2448" spans="1:9" ht="31.5" x14ac:dyDescent="0.25">
      <c r="A2448" s="24" t="s">
        <v>4087</v>
      </c>
      <c r="B2448" s="24" t="s">
        <v>593</v>
      </c>
      <c r="C2448" s="64" t="s">
        <v>4099</v>
      </c>
      <c r="D2448" s="37">
        <v>31319242</v>
      </c>
      <c r="E2448" s="67" t="s">
        <v>7</v>
      </c>
      <c r="F2448" s="66">
        <v>17809.099999999999</v>
      </c>
      <c r="G2448" s="38">
        <v>0</v>
      </c>
      <c r="H2448" s="25">
        <v>17809.099999999999</v>
      </c>
      <c r="I2448" s="38">
        <v>0</v>
      </c>
    </row>
    <row r="2449" spans="1:9" ht="31.5" x14ac:dyDescent="0.25">
      <c r="A2449" s="24" t="s">
        <v>4087</v>
      </c>
      <c r="B2449" s="24" t="s">
        <v>593</v>
      </c>
      <c r="C2449" s="64" t="s">
        <v>4100</v>
      </c>
      <c r="D2449" s="37">
        <v>19302063</v>
      </c>
      <c r="E2449" s="65" t="s">
        <v>7</v>
      </c>
      <c r="F2449" s="66">
        <v>50</v>
      </c>
      <c r="G2449" s="38">
        <v>0</v>
      </c>
      <c r="H2449" s="25">
        <v>0</v>
      </c>
      <c r="I2449" s="38">
        <v>0</v>
      </c>
    </row>
    <row r="2450" spans="1:9" ht="31.5" x14ac:dyDescent="0.25">
      <c r="A2450" s="24" t="s">
        <v>4087</v>
      </c>
      <c r="B2450" s="24" t="s">
        <v>593</v>
      </c>
      <c r="C2450" s="36" t="s">
        <v>4596</v>
      </c>
      <c r="D2450" s="37" t="s">
        <v>34</v>
      </c>
      <c r="E2450" s="65" t="s">
        <v>7</v>
      </c>
      <c r="F2450" s="66">
        <v>118.59</v>
      </c>
      <c r="G2450" s="38">
        <v>0</v>
      </c>
      <c r="H2450" s="25">
        <v>355.86</v>
      </c>
      <c r="I2450" s="38">
        <v>0</v>
      </c>
    </row>
    <row r="2451" spans="1:9" ht="31.5" x14ac:dyDescent="0.25">
      <c r="A2451" s="24" t="s">
        <v>4087</v>
      </c>
      <c r="B2451" s="24" t="s">
        <v>593</v>
      </c>
      <c r="C2451" s="64" t="s">
        <v>4101</v>
      </c>
      <c r="D2451" s="37">
        <v>25380239</v>
      </c>
      <c r="E2451" s="65" t="s">
        <v>7</v>
      </c>
      <c r="F2451" s="66">
        <v>200</v>
      </c>
      <c r="G2451" s="38">
        <v>0</v>
      </c>
      <c r="H2451" s="25">
        <v>0</v>
      </c>
      <c r="I2451" s="38">
        <v>0</v>
      </c>
    </row>
    <row r="2452" spans="1:9" ht="31.5" x14ac:dyDescent="0.25">
      <c r="A2452" s="24" t="s">
        <v>4087</v>
      </c>
      <c r="B2452" s="24" t="s">
        <v>593</v>
      </c>
      <c r="C2452" s="64" t="s">
        <v>3479</v>
      </c>
      <c r="D2452" s="37" t="s">
        <v>34</v>
      </c>
      <c r="E2452" s="67" t="s">
        <v>7</v>
      </c>
      <c r="F2452" s="66">
        <v>42.26</v>
      </c>
      <c r="G2452" s="38">
        <v>0</v>
      </c>
      <c r="H2452" s="25">
        <v>465.78</v>
      </c>
      <c r="I2452" s="38">
        <v>0</v>
      </c>
    </row>
    <row r="2453" spans="1:9" ht="31.5" x14ac:dyDescent="0.25">
      <c r="A2453" s="24" t="s">
        <v>4087</v>
      </c>
      <c r="B2453" s="24" t="s">
        <v>593</v>
      </c>
      <c r="C2453" s="64" t="s">
        <v>3479</v>
      </c>
      <c r="D2453" s="37" t="s">
        <v>34</v>
      </c>
      <c r="E2453" s="67" t="s">
        <v>7</v>
      </c>
      <c r="F2453" s="66">
        <v>0</v>
      </c>
      <c r="G2453" s="38">
        <v>0</v>
      </c>
      <c r="H2453" s="25">
        <v>44.82</v>
      </c>
      <c r="I2453" s="38">
        <v>0</v>
      </c>
    </row>
    <row r="2454" spans="1:9" ht="31.5" x14ac:dyDescent="0.25">
      <c r="A2454" s="24" t="s">
        <v>4087</v>
      </c>
      <c r="B2454" s="24" t="s">
        <v>593</v>
      </c>
      <c r="C2454" s="36" t="s">
        <v>4596</v>
      </c>
      <c r="D2454" s="37" t="s">
        <v>34</v>
      </c>
      <c r="E2454" s="65" t="s">
        <v>7</v>
      </c>
      <c r="F2454" s="66">
        <v>139.32</v>
      </c>
      <c r="G2454" s="38">
        <v>0</v>
      </c>
      <c r="H2454" s="25">
        <v>139.32</v>
      </c>
      <c r="I2454" s="38">
        <v>0</v>
      </c>
    </row>
    <row r="2455" spans="1:9" ht="31.5" x14ac:dyDescent="0.25">
      <c r="A2455" s="24" t="s">
        <v>4087</v>
      </c>
      <c r="B2455" s="24" t="s">
        <v>593</v>
      </c>
      <c r="C2455" s="36" t="s">
        <v>4596</v>
      </c>
      <c r="D2455" s="37" t="s">
        <v>34</v>
      </c>
      <c r="E2455" s="67" t="s">
        <v>7</v>
      </c>
      <c r="F2455" s="66">
        <v>1351.27</v>
      </c>
      <c r="G2455" s="38">
        <v>0</v>
      </c>
      <c r="H2455" s="25">
        <v>1351.27</v>
      </c>
      <c r="I2455" s="38">
        <v>0</v>
      </c>
    </row>
    <row r="2456" spans="1:9" ht="31.5" x14ac:dyDescent="0.25">
      <c r="A2456" s="24" t="s">
        <v>4087</v>
      </c>
      <c r="B2456" s="24" t="s">
        <v>593</v>
      </c>
      <c r="C2456" s="64" t="s">
        <v>3479</v>
      </c>
      <c r="D2456" s="37" t="s">
        <v>34</v>
      </c>
      <c r="E2456" s="65" t="s">
        <v>7</v>
      </c>
      <c r="F2456" s="66">
        <v>988.83</v>
      </c>
      <c r="G2456" s="38">
        <v>0</v>
      </c>
      <c r="H2456" s="25">
        <v>988.83</v>
      </c>
      <c r="I2456" s="38">
        <v>0</v>
      </c>
    </row>
    <row r="2457" spans="1:9" ht="31.5" x14ac:dyDescent="0.25">
      <c r="A2457" s="24" t="s">
        <v>4087</v>
      </c>
      <c r="B2457" s="24" t="s">
        <v>593</v>
      </c>
      <c r="C2457" s="64" t="s">
        <v>4102</v>
      </c>
      <c r="D2457" s="37">
        <v>21560045</v>
      </c>
      <c r="E2457" s="67" t="s">
        <v>7</v>
      </c>
      <c r="F2457" s="66">
        <v>2388.35</v>
      </c>
      <c r="G2457" s="38">
        <v>0</v>
      </c>
      <c r="H2457" s="25">
        <v>2388.35</v>
      </c>
      <c r="I2457" s="38">
        <v>0</v>
      </c>
    </row>
    <row r="2458" spans="1:9" ht="47.25" x14ac:dyDescent="0.25">
      <c r="A2458" s="24" t="s">
        <v>4087</v>
      </c>
      <c r="B2458" s="24" t="s">
        <v>593</v>
      </c>
      <c r="C2458" s="64" t="s">
        <v>4103</v>
      </c>
      <c r="D2458" s="37">
        <v>31979370</v>
      </c>
      <c r="E2458" s="65" t="s">
        <v>7</v>
      </c>
      <c r="F2458" s="66">
        <v>318.75</v>
      </c>
      <c r="G2458" s="38">
        <v>0</v>
      </c>
      <c r="H2458" s="25">
        <v>318.75</v>
      </c>
      <c r="I2458" s="38">
        <v>0</v>
      </c>
    </row>
    <row r="2459" spans="1:9" ht="31.5" x14ac:dyDescent="0.25">
      <c r="A2459" s="24" t="s">
        <v>4087</v>
      </c>
      <c r="B2459" s="24" t="s">
        <v>593</v>
      </c>
      <c r="C2459" s="36" t="s">
        <v>4596</v>
      </c>
      <c r="D2459" s="37" t="s">
        <v>34</v>
      </c>
      <c r="E2459" s="65" t="s">
        <v>7</v>
      </c>
      <c r="F2459" s="66">
        <v>412.14</v>
      </c>
      <c r="G2459" s="38">
        <v>0</v>
      </c>
      <c r="H2459" s="25">
        <v>621.62</v>
      </c>
      <c r="I2459" s="38">
        <v>0</v>
      </c>
    </row>
    <row r="2460" spans="1:9" ht="31.5" x14ac:dyDescent="0.25">
      <c r="A2460" s="24" t="s">
        <v>4087</v>
      </c>
      <c r="B2460" s="24" t="s">
        <v>593</v>
      </c>
      <c r="C2460" s="64" t="s">
        <v>4104</v>
      </c>
      <c r="D2460" s="37">
        <v>14333937</v>
      </c>
      <c r="E2460" s="67" t="s">
        <v>7</v>
      </c>
      <c r="F2460" s="66">
        <v>2340</v>
      </c>
      <c r="G2460" s="38">
        <v>0</v>
      </c>
      <c r="H2460" s="25">
        <v>2340</v>
      </c>
      <c r="I2460" s="38">
        <v>0</v>
      </c>
    </row>
    <row r="2461" spans="1:9" ht="31.5" x14ac:dyDescent="0.25">
      <c r="A2461" s="24" t="s">
        <v>4087</v>
      </c>
      <c r="B2461" s="24" t="s">
        <v>593</v>
      </c>
      <c r="C2461" s="64" t="s">
        <v>2609</v>
      </c>
      <c r="D2461" s="37">
        <v>22426550</v>
      </c>
      <c r="E2461" s="67" t="s">
        <v>7</v>
      </c>
      <c r="F2461" s="66">
        <v>360</v>
      </c>
      <c r="G2461" s="38">
        <v>0</v>
      </c>
      <c r="H2461" s="25">
        <v>360</v>
      </c>
      <c r="I2461" s="38">
        <v>0</v>
      </c>
    </row>
    <row r="2462" spans="1:9" ht="31.5" x14ac:dyDescent="0.25">
      <c r="A2462" s="24" t="s">
        <v>4087</v>
      </c>
      <c r="B2462" s="24" t="s">
        <v>593</v>
      </c>
      <c r="C2462" s="64" t="s">
        <v>3479</v>
      </c>
      <c r="D2462" s="37" t="s">
        <v>34</v>
      </c>
      <c r="E2462" s="65" t="s">
        <v>7</v>
      </c>
      <c r="F2462" s="66">
        <v>366.14</v>
      </c>
      <c r="G2462" s="38">
        <v>0</v>
      </c>
      <c r="H2462" s="25">
        <v>365.64</v>
      </c>
      <c r="I2462" s="38">
        <v>0</v>
      </c>
    </row>
    <row r="2463" spans="1:9" ht="31.5" x14ac:dyDescent="0.25">
      <c r="A2463" s="24" t="s">
        <v>4087</v>
      </c>
      <c r="B2463" s="24" t="s">
        <v>593</v>
      </c>
      <c r="C2463" s="36" t="s">
        <v>4596</v>
      </c>
      <c r="D2463" s="37" t="s">
        <v>34</v>
      </c>
      <c r="E2463" s="67" t="s">
        <v>7</v>
      </c>
      <c r="F2463" s="66">
        <v>1442.59</v>
      </c>
      <c r="G2463" s="38">
        <v>0</v>
      </c>
      <c r="H2463" s="25">
        <v>1569.54</v>
      </c>
      <c r="I2463" s="38">
        <v>0</v>
      </c>
    </row>
    <row r="2464" spans="1:9" ht="31.5" x14ac:dyDescent="0.25">
      <c r="A2464" s="24" t="s">
        <v>4087</v>
      </c>
      <c r="B2464" s="24" t="s">
        <v>593</v>
      </c>
      <c r="C2464" s="64" t="s">
        <v>3479</v>
      </c>
      <c r="D2464" s="37" t="s">
        <v>34</v>
      </c>
      <c r="E2464" s="65" t="s">
        <v>7</v>
      </c>
      <c r="F2464" s="66">
        <v>481.4</v>
      </c>
      <c r="G2464" s="38">
        <v>0</v>
      </c>
      <c r="H2464" s="25">
        <v>570.52</v>
      </c>
      <c r="I2464" s="38">
        <v>0</v>
      </c>
    </row>
    <row r="2465" spans="1:9" ht="31.5" x14ac:dyDescent="0.25">
      <c r="A2465" s="24" t="s">
        <v>4087</v>
      </c>
      <c r="B2465" s="24" t="s">
        <v>593</v>
      </c>
      <c r="C2465" s="64" t="s">
        <v>3479</v>
      </c>
      <c r="D2465" s="37" t="s">
        <v>34</v>
      </c>
      <c r="E2465" s="65" t="s">
        <v>7</v>
      </c>
      <c r="F2465" s="66">
        <v>321.14999999999998</v>
      </c>
      <c r="G2465" s="38">
        <v>0</v>
      </c>
      <c r="H2465" s="25">
        <v>428.15</v>
      </c>
      <c r="I2465" s="38">
        <v>0</v>
      </c>
    </row>
    <row r="2466" spans="1:9" ht="31.5" x14ac:dyDescent="0.25">
      <c r="A2466" s="24" t="s">
        <v>4087</v>
      </c>
      <c r="B2466" s="24" t="s">
        <v>593</v>
      </c>
      <c r="C2466" s="64" t="s">
        <v>3479</v>
      </c>
      <c r="D2466" s="37" t="s">
        <v>34</v>
      </c>
      <c r="E2466" s="65" t="s">
        <v>7</v>
      </c>
      <c r="F2466" s="66">
        <v>288</v>
      </c>
      <c r="G2466" s="38">
        <v>0</v>
      </c>
      <c r="H2466" s="25">
        <v>288</v>
      </c>
      <c r="I2466" s="38">
        <v>0</v>
      </c>
    </row>
    <row r="2467" spans="1:9" ht="31.5" x14ac:dyDescent="0.25">
      <c r="A2467" s="24" t="s">
        <v>4087</v>
      </c>
      <c r="B2467" s="24" t="s">
        <v>593</v>
      </c>
      <c r="C2467" s="64" t="s">
        <v>4105</v>
      </c>
      <c r="D2467" s="37">
        <v>2340601900</v>
      </c>
      <c r="E2467" s="67" t="s">
        <v>7</v>
      </c>
      <c r="F2467" s="66">
        <v>1202.32</v>
      </c>
      <c r="G2467" s="38">
        <v>0</v>
      </c>
      <c r="H2467" s="25">
        <v>1281.98</v>
      </c>
      <c r="I2467" s="38">
        <v>0</v>
      </c>
    </row>
    <row r="2468" spans="1:9" ht="31.5" x14ac:dyDescent="0.25">
      <c r="A2468" s="24" t="s">
        <v>4087</v>
      </c>
      <c r="B2468" s="24" t="s">
        <v>593</v>
      </c>
      <c r="C2468" s="64" t="s">
        <v>3479</v>
      </c>
      <c r="D2468" s="37" t="s">
        <v>34</v>
      </c>
      <c r="E2468" s="65" t="s">
        <v>7</v>
      </c>
      <c r="F2468" s="66">
        <v>262.27999999999997</v>
      </c>
      <c r="G2468" s="38">
        <v>0</v>
      </c>
      <c r="H2468" s="25">
        <v>0.57999999999999996</v>
      </c>
      <c r="I2468" s="38">
        <v>0</v>
      </c>
    </row>
    <row r="2469" spans="1:9" ht="31.5" x14ac:dyDescent="0.25">
      <c r="A2469" s="24" t="s">
        <v>4087</v>
      </c>
      <c r="B2469" s="24" t="s">
        <v>593</v>
      </c>
      <c r="C2469" s="36" t="s">
        <v>4596</v>
      </c>
      <c r="D2469" s="37" t="s">
        <v>34</v>
      </c>
      <c r="E2469" s="67" t="s">
        <v>7</v>
      </c>
      <c r="F2469" s="66">
        <v>2580.4899999999998</v>
      </c>
      <c r="G2469" s="38">
        <v>0</v>
      </c>
      <c r="H2469" s="25">
        <v>2684.47</v>
      </c>
      <c r="I2469" s="38">
        <v>0</v>
      </c>
    </row>
    <row r="2470" spans="1:9" ht="31.5" x14ac:dyDescent="0.25">
      <c r="A2470" s="24" t="s">
        <v>4087</v>
      </c>
      <c r="B2470" s="24" t="s">
        <v>593</v>
      </c>
      <c r="C2470" s="64" t="s">
        <v>4106</v>
      </c>
      <c r="D2470" s="37">
        <v>37585010</v>
      </c>
      <c r="E2470" s="67" t="s">
        <v>7</v>
      </c>
      <c r="F2470" s="66">
        <v>6707.71</v>
      </c>
      <c r="G2470" s="38">
        <v>0</v>
      </c>
      <c r="H2470" s="25">
        <v>7562.71</v>
      </c>
      <c r="I2470" s="38">
        <v>0</v>
      </c>
    </row>
    <row r="2471" spans="1:9" ht="31.5" x14ac:dyDescent="0.25">
      <c r="A2471" s="24" t="s">
        <v>4087</v>
      </c>
      <c r="B2471" s="24" t="s">
        <v>593</v>
      </c>
      <c r="C2471" s="64" t="s">
        <v>4107</v>
      </c>
      <c r="D2471" s="37">
        <v>23215128</v>
      </c>
      <c r="E2471" s="65" t="s">
        <v>7</v>
      </c>
      <c r="F2471" s="66">
        <v>0</v>
      </c>
      <c r="G2471" s="38">
        <v>0</v>
      </c>
      <c r="H2471" s="25">
        <v>215.86</v>
      </c>
      <c r="I2471" s="38">
        <v>0</v>
      </c>
    </row>
    <row r="2472" spans="1:9" ht="31.5" x14ac:dyDescent="0.25">
      <c r="A2472" s="24" t="s">
        <v>4087</v>
      </c>
      <c r="B2472" s="24" t="s">
        <v>593</v>
      </c>
      <c r="C2472" s="64" t="s">
        <v>4108</v>
      </c>
      <c r="D2472" s="37">
        <v>331333003</v>
      </c>
      <c r="E2472" s="67" t="s">
        <v>7</v>
      </c>
      <c r="F2472" s="66">
        <v>5896.86</v>
      </c>
      <c r="G2472" s="38">
        <v>0</v>
      </c>
      <c r="H2472" s="25">
        <v>5896.86</v>
      </c>
      <c r="I2472" s="38">
        <v>0</v>
      </c>
    </row>
    <row r="2473" spans="1:9" ht="47.25" x14ac:dyDescent="0.25">
      <c r="A2473" s="24" t="s">
        <v>4087</v>
      </c>
      <c r="B2473" s="24" t="s">
        <v>593</v>
      </c>
      <c r="C2473" s="64" t="s">
        <v>4109</v>
      </c>
      <c r="D2473" s="37">
        <v>22437619</v>
      </c>
      <c r="E2473" s="67" t="s">
        <v>7</v>
      </c>
      <c r="F2473" s="66">
        <v>1931.6</v>
      </c>
      <c r="G2473" s="38">
        <v>0</v>
      </c>
      <c r="H2473" s="25">
        <v>1041.1600000000001</v>
      </c>
      <c r="I2473" s="38">
        <v>0</v>
      </c>
    </row>
    <row r="2474" spans="1:9" ht="31.5" x14ac:dyDescent="0.25">
      <c r="A2474" s="24" t="s">
        <v>4087</v>
      </c>
      <c r="B2474" s="24" t="s">
        <v>593</v>
      </c>
      <c r="C2474" s="64" t="s">
        <v>4110</v>
      </c>
      <c r="D2474" s="37">
        <v>22437619</v>
      </c>
      <c r="E2474" s="65" t="s">
        <v>7</v>
      </c>
      <c r="F2474" s="66">
        <v>143.72</v>
      </c>
      <c r="G2474" s="38">
        <v>0</v>
      </c>
      <c r="H2474" s="25">
        <v>143.72</v>
      </c>
      <c r="I2474" s="38">
        <v>0</v>
      </c>
    </row>
    <row r="2475" spans="1:9" ht="31.5" x14ac:dyDescent="0.25">
      <c r="A2475" s="24" t="s">
        <v>4087</v>
      </c>
      <c r="B2475" s="24" t="s">
        <v>593</v>
      </c>
      <c r="C2475" s="36" t="s">
        <v>4596</v>
      </c>
      <c r="D2475" s="37" t="s">
        <v>34</v>
      </c>
      <c r="E2475" s="65" t="s">
        <v>7</v>
      </c>
      <c r="F2475" s="66">
        <v>182</v>
      </c>
      <c r="G2475" s="38">
        <v>0</v>
      </c>
      <c r="H2475" s="25">
        <v>0</v>
      </c>
      <c r="I2475" s="38">
        <v>0</v>
      </c>
    </row>
    <row r="2476" spans="1:9" ht="31.5" x14ac:dyDescent="0.25">
      <c r="A2476" s="24" t="s">
        <v>4087</v>
      </c>
      <c r="B2476" s="24" t="s">
        <v>593</v>
      </c>
      <c r="C2476" s="36" t="s">
        <v>4596</v>
      </c>
      <c r="D2476" s="37" t="s">
        <v>34</v>
      </c>
      <c r="E2476" s="67" t="s">
        <v>7</v>
      </c>
      <c r="F2476" s="66">
        <v>1655.63</v>
      </c>
      <c r="G2476" s="38">
        <v>0</v>
      </c>
      <c r="H2476" s="25">
        <v>1745.6</v>
      </c>
      <c r="I2476" s="38">
        <v>0</v>
      </c>
    </row>
    <row r="2477" spans="1:9" ht="31.5" x14ac:dyDescent="0.25">
      <c r="A2477" s="24" t="s">
        <v>4087</v>
      </c>
      <c r="B2477" s="24" t="s">
        <v>593</v>
      </c>
      <c r="C2477" s="36" t="s">
        <v>4596</v>
      </c>
      <c r="D2477" s="37" t="s">
        <v>34</v>
      </c>
      <c r="E2477" s="65" t="s">
        <v>7</v>
      </c>
      <c r="F2477" s="66">
        <v>175.54</v>
      </c>
      <c r="G2477" s="38">
        <v>0</v>
      </c>
      <c r="H2477" s="25">
        <v>170.02</v>
      </c>
      <c r="I2477" s="38">
        <v>0</v>
      </c>
    </row>
    <row r="2478" spans="1:9" ht="31.5" x14ac:dyDescent="0.25">
      <c r="A2478" s="24" t="s">
        <v>4087</v>
      </c>
      <c r="B2478" s="24" t="s">
        <v>593</v>
      </c>
      <c r="C2478" s="36" t="s">
        <v>4596</v>
      </c>
      <c r="D2478" s="37" t="s">
        <v>34</v>
      </c>
      <c r="E2478" s="67" t="s">
        <v>7</v>
      </c>
      <c r="F2478" s="66">
        <v>5829.98</v>
      </c>
      <c r="G2478" s="38">
        <v>0</v>
      </c>
      <c r="H2478" s="25">
        <v>6405.13</v>
      </c>
      <c r="I2478" s="38">
        <v>0</v>
      </c>
    </row>
    <row r="2479" spans="1:9" ht="31.5" x14ac:dyDescent="0.25">
      <c r="A2479" s="24" t="s">
        <v>4087</v>
      </c>
      <c r="B2479" s="24" t="s">
        <v>593</v>
      </c>
      <c r="C2479" s="36" t="s">
        <v>4596</v>
      </c>
      <c r="D2479" s="37" t="s">
        <v>34</v>
      </c>
      <c r="E2479" s="67" t="s">
        <v>7</v>
      </c>
      <c r="F2479" s="66">
        <v>11411.07</v>
      </c>
      <c r="G2479" s="38">
        <v>0</v>
      </c>
      <c r="H2479" s="25">
        <v>9410.66</v>
      </c>
      <c r="I2479" s="38">
        <v>0</v>
      </c>
    </row>
    <row r="2480" spans="1:9" ht="31.5" x14ac:dyDescent="0.25">
      <c r="A2480" s="24" t="s">
        <v>4087</v>
      </c>
      <c r="B2480" s="24" t="s">
        <v>593</v>
      </c>
      <c r="C2480" s="36" t="s">
        <v>4596</v>
      </c>
      <c r="D2480" s="37" t="s">
        <v>34</v>
      </c>
      <c r="E2480" s="67" t="s">
        <v>7</v>
      </c>
      <c r="F2480" s="66">
        <v>1359.72</v>
      </c>
      <c r="G2480" s="38">
        <v>0</v>
      </c>
      <c r="H2480" s="25">
        <v>1359.72</v>
      </c>
      <c r="I2480" s="38">
        <v>0</v>
      </c>
    </row>
    <row r="2481" spans="1:9" ht="31.5" x14ac:dyDescent="0.25">
      <c r="A2481" s="24" t="s">
        <v>4087</v>
      </c>
      <c r="B2481" s="24" t="s">
        <v>593</v>
      </c>
      <c r="C2481" s="36" t="s">
        <v>4596</v>
      </c>
      <c r="D2481" s="37" t="s">
        <v>34</v>
      </c>
      <c r="E2481" s="65" t="s">
        <v>7</v>
      </c>
      <c r="F2481" s="66">
        <v>0.02</v>
      </c>
      <c r="G2481" s="38">
        <v>0</v>
      </c>
      <c r="H2481" s="25">
        <v>0</v>
      </c>
      <c r="I2481" s="38">
        <v>0</v>
      </c>
    </row>
    <row r="2482" spans="1:9" ht="31.5" x14ac:dyDescent="0.25">
      <c r="A2482" s="24" t="s">
        <v>4087</v>
      </c>
      <c r="B2482" s="24" t="s">
        <v>593</v>
      </c>
      <c r="C2482" s="64" t="s">
        <v>4111</v>
      </c>
      <c r="D2482" s="37">
        <v>33250256</v>
      </c>
      <c r="E2482" s="67" t="s">
        <v>7</v>
      </c>
      <c r="F2482" s="66">
        <v>1625.8</v>
      </c>
      <c r="G2482" s="38">
        <v>0</v>
      </c>
      <c r="H2482" s="25">
        <v>1628.8</v>
      </c>
      <c r="I2482" s="38">
        <v>0</v>
      </c>
    </row>
    <row r="2483" spans="1:9" ht="31.5" x14ac:dyDescent="0.25">
      <c r="A2483" s="24" t="s">
        <v>4087</v>
      </c>
      <c r="B2483" s="24" t="s">
        <v>593</v>
      </c>
      <c r="C2483" s="64" t="s">
        <v>3479</v>
      </c>
      <c r="D2483" s="37" t="s">
        <v>34</v>
      </c>
      <c r="E2483" s="65" t="s">
        <v>7</v>
      </c>
      <c r="F2483" s="66">
        <v>179.84</v>
      </c>
      <c r="G2483" s="38">
        <v>0</v>
      </c>
      <c r="H2483" s="25">
        <v>179.84</v>
      </c>
      <c r="I2483" s="38">
        <v>0</v>
      </c>
    </row>
    <row r="2484" spans="1:9" ht="31.5" x14ac:dyDescent="0.25">
      <c r="A2484" s="24" t="s">
        <v>4087</v>
      </c>
      <c r="B2484" s="24" t="s">
        <v>593</v>
      </c>
      <c r="C2484" s="36" t="s">
        <v>4596</v>
      </c>
      <c r="D2484" s="37" t="s">
        <v>34</v>
      </c>
      <c r="E2484" s="65" t="s">
        <v>7</v>
      </c>
      <c r="F2484" s="66">
        <v>185.83</v>
      </c>
      <c r="G2484" s="38">
        <v>0</v>
      </c>
      <c r="H2484" s="25">
        <v>185.83</v>
      </c>
      <c r="I2484" s="38">
        <v>0</v>
      </c>
    </row>
    <row r="2485" spans="1:9" ht="31.5" x14ac:dyDescent="0.25">
      <c r="A2485" s="24" t="s">
        <v>4087</v>
      </c>
      <c r="B2485" s="24" t="s">
        <v>593</v>
      </c>
      <c r="C2485" s="36" t="s">
        <v>4596</v>
      </c>
      <c r="D2485" s="37" t="s">
        <v>34</v>
      </c>
      <c r="E2485" s="67" t="s">
        <v>7</v>
      </c>
      <c r="F2485" s="66">
        <v>1599.65</v>
      </c>
      <c r="G2485" s="38">
        <v>0</v>
      </c>
      <c r="H2485" s="25">
        <v>0</v>
      </c>
      <c r="I2485" s="38">
        <v>0</v>
      </c>
    </row>
    <row r="2486" spans="1:9" ht="31.5" x14ac:dyDescent="0.25">
      <c r="A2486" s="24" t="s">
        <v>4087</v>
      </c>
      <c r="B2486" s="24" t="s">
        <v>593</v>
      </c>
      <c r="C2486" s="36" t="s">
        <v>4596</v>
      </c>
      <c r="D2486" s="37" t="s">
        <v>34</v>
      </c>
      <c r="E2486" s="65" t="s">
        <v>7</v>
      </c>
      <c r="F2486" s="66">
        <v>742.42</v>
      </c>
      <c r="G2486" s="38">
        <v>0</v>
      </c>
      <c r="H2486" s="25">
        <v>848.48</v>
      </c>
      <c r="I2486" s="38">
        <v>0</v>
      </c>
    </row>
    <row r="2487" spans="1:9" ht="31.5" x14ac:dyDescent="0.25">
      <c r="A2487" s="24" t="s">
        <v>4087</v>
      </c>
      <c r="B2487" s="24" t="s">
        <v>593</v>
      </c>
      <c r="C2487" s="36" t="s">
        <v>4596</v>
      </c>
      <c r="D2487" s="37" t="s">
        <v>34</v>
      </c>
      <c r="E2487" s="67" t="s">
        <v>7</v>
      </c>
      <c r="F2487" s="66">
        <v>2563.13</v>
      </c>
      <c r="G2487" s="38">
        <v>0</v>
      </c>
      <c r="H2487" s="25">
        <v>2563.13</v>
      </c>
      <c r="I2487" s="38">
        <v>0</v>
      </c>
    </row>
    <row r="2488" spans="1:9" ht="31.5" x14ac:dyDescent="0.25">
      <c r="A2488" s="24" t="s">
        <v>4087</v>
      </c>
      <c r="B2488" s="24" t="s">
        <v>593</v>
      </c>
      <c r="C2488" s="64" t="s">
        <v>3479</v>
      </c>
      <c r="D2488" s="37" t="s">
        <v>34</v>
      </c>
      <c r="E2488" s="65" t="s">
        <v>7</v>
      </c>
      <c r="F2488" s="66">
        <v>0</v>
      </c>
      <c r="G2488" s="38">
        <v>0</v>
      </c>
      <c r="H2488" s="25">
        <v>0.08</v>
      </c>
      <c r="I2488" s="38">
        <v>0</v>
      </c>
    </row>
    <row r="2489" spans="1:9" ht="31.5" x14ac:dyDescent="0.25">
      <c r="A2489" s="24" t="s">
        <v>4087</v>
      </c>
      <c r="B2489" s="24" t="s">
        <v>593</v>
      </c>
      <c r="C2489" s="64" t="s">
        <v>4112</v>
      </c>
      <c r="D2489" s="37">
        <v>36270705</v>
      </c>
      <c r="E2489" s="67" t="s">
        <v>7</v>
      </c>
      <c r="F2489" s="25">
        <v>56</v>
      </c>
      <c r="G2489" s="38">
        <v>0</v>
      </c>
      <c r="H2489" s="25">
        <v>624</v>
      </c>
      <c r="I2489" s="38">
        <v>0</v>
      </c>
    </row>
    <row r="2490" spans="1:9" ht="31.5" x14ac:dyDescent="0.25">
      <c r="A2490" s="24" t="s">
        <v>4087</v>
      </c>
      <c r="B2490" s="24" t="s">
        <v>593</v>
      </c>
      <c r="C2490" s="64" t="s">
        <v>4113</v>
      </c>
      <c r="D2490" s="37" t="s">
        <v>34</v>
      </c>
      <c r="E2490" s="68" t="s">
        <v>7</v>
      </c>
      <c r="F2490" s="25">
        <v>4003493.71</v>
      </c>
      <c r="G2490" s="38">
        <v>1038809.35</v>
      </c>
      <c r="H2490" s="25">
        <v>6038484.6699999999</v>
      </c>
      <c r="I2490" s="38">
        <v>1038809.35</v>
      </c>
    </row>
    <row r="2491" spans="1:9" ht="31.5" x14ac:dyDescent="0.25">
      <c r="A2491" s="24" t="s">
        <v>4087</v>
      </c>
      <c r="B2491" s="24" t="s">
        <v>593</v>
      </c>
      <c r="C2491" s="37" t="s">
        <v>4114</v>
      </c>
      <c r="D2491" s="37" t="s">
        <v>34</v>
      </c>
      <c r="E2491" s="37" t="s">
        <v>7</v>
      </c>
      <c r="F2491" s="25">
        <v>3366.17</v>
      </c>
      <c r="G2491" s="38">
        <v>3366.17</v>
      </c>
      <c r="H2491" s="25">
        <v>3366.17</v>
      </c>
      <c r="I2491" s="38">
        <v>3366.17</v>
      </c>
    </row>
    <row r="2492" spans="1:9" x14ac:dyDescent="0.25">
      <c r="A2492" s="26" t="s">
        <v>45</v>
      </c>
      <c r="B2492" s="26" t="s">
        <v>34</v>
      </c>
      <c r="C2492" s="26" t="s">
        <v>34</v>
      </c>
      <c r="D2492" s="26" t="s">
        <v>34</v>
      </c>
      <c r="E2492" s="26" t="s">
        <v>34</v>
      </c>
      <c r="F2492" s="27">
        <f>SUM(F2421:F2491)</f>
        <v>4139511.02</v>
      </c>
      <c r="G2492" s="48">
        <f>SUM(G2421:G2491)</f>
        <v>1042175.52</v>
      </c>
      <c r="H2492" s="27">
        <f>SUM(H2421:H2491)</f>
        <v>6148249.4799999995</v>
      </c>
      <c r="I2492" s="48">
        <f>SUM(I2421:I2491)</f>
        <v>1042175.52</v>
      </c>
    </row>
    <row r="2493" spans="1:9" ht="31.5" x14ac:dyDescent="0.25">
      <c r="A2493" s="20" t="s">
        <v>2648</v>
      </c>
      <c r="B2493" s="20" t="s">
        <v>305</v>
      </c>
      <c r="C2493" s="30" t="s">
        <v>4146</v>
      </c>
      <c r="D2493" s="69" t="s">
        <v>2724</v>
      </c>
      <c r="E2493" s="24" t="s">
        <v>7</v>
      </c>
      <c r="F2493" s="70">
        <v>0</v>
      </c>
      <c r="G2493" s="70">
        <v>0</v>
      </c>
      <c r="H2493" s="70">
        <v>27795.15</v>
      </c>
      <c r="I2493" s="70">
        <v>0</v>
      </c>
    </row>
    <row r="2494" spans="1:9" ht="31.5" x14ac:dyDescent="0.25">
      <c r="A2494" s="20" t="s">
        <v>2648</v>
      </c>
      <c r="B2494" s="20" t="s">
        <v>305</v>
      </c>
      <c r="C2494" s="30" t="s">
        <v>4147</v>
      </c>
      <c r="D2494" s="69" t="s">
        <v>2620</v>
      </c>
      <c r="E2494" s="24" t="s">
        <v>59</v>
      </c>
      <c r="F2494" s="70">
        <v>0</v>
      </c>
      <c r="G2494" s="70">
        <v>0</v>
      </c>
      <c r="H2494" s="70">
        <v>150000</v>
      </c>
      <c r="I2494" s="70">
        <v>0</v>
      </c>
    </row>
    <row r="2495" spans="1:9" ht="31.5" x14ac:dyDescent="0.25">
      <c r="A2495" s="20" t="s">
        <v>2648</v>
      </c>
      <c r="B2495" s="20" t="s">
        <v>305</v>
      </c>
      <c r="C2495" s="30" t="s">
        <v>4148</v>
      </c>
      <c r="D2495" s="69">
        <v>34993162</v>
      </c>
      <c r="E2495" s="24" t="s">
        <v>59</v>
      </c>
      <c r="F2495" s="70">
        <v>35382.800000000003</v>
      </c>
      <c r="G2495" s="70">
        <v>0</v>
      </c>
      <c r="H2495" s="70">
        <v>35382.800000000003</v>
      </c>
      <c r="I2495" s="70">
        <v>0</v>
      </c>
    </row>
    <row r="2496" spans="1:9" ht="31.5" x14ac:dyDescent="0.25">
      <c r="A2496" s="20" t="s">
        <v>2648</v>
      </c>
      <c r="B2496" s="20" t="s">
        <v>305</v>
      </c>
      <c r="C2496" s="30" t="s">
        <v>4149</v>
      </c>
      <c r="D2496" s="69" t="s">
        <v>126</v>
      </c>
      <c r="E2496" s="24" t="s">
        <v>59</v>
      </c>
      <c r="F2496" s="70">
        <v>0</v>
      </c>
      <c r="G2496" s="70">
        <v>0</v>
      </c>
      <c r="H2496" s="70">
        <v>100000</v>
      </c>
      <c r="I2496" s="70">
        <v>0</v>
      </c>
    </row>
    <row r="2497" spans="1:9" ht="31.5" x14ac:dyDescent="0.25">
      <c r="A2497" s="20" t="s">
        <v>2648</v>
      </c>
      <c r="B2497" s="20" t="s">
        <v>305</v>
      </c>
      <c r="C2497" s="30" t="s">
        <v>4150</v>
      </c>
      <c r="D2497" s="69" t="s">
        <v>171</v>
      </c>
      <c r="E2497" s="24" t="s">
        <v>7</v>
      </c>
      <c r="F2497" s="70">
        <v>0</v>
      </c>
      <c r="G2497" s="70">
        <v>0</v>
      </c>
      <c r="H2497" s="70">
        <v>8.3000000000000007</v>
      </c>
      <c r="I2497" s="70">
        <v>0</v>
      </c>
    </row>
    <row r="2498" spans="1:9" ht="31.5" x14ac:dyDescent="0.25">
      <c r="A2498" s="20" t="s">
        <v>2648</v>
      </c>
      <c r="B2498" s="20" t="s">
        <v>305</v>
      </c>
      <c r="C2498" s="36" t="s">
        <v>4596</v>
      </c>
      <c r="D2498" s="69" t="s">
        <v>4151</v>
      </c>
      <c r="E2498" s="24" t="s">
        <v>7</v>
      </c>
      <c r="F2498" s="70">
        <v>0</v>
      </c>
      <c r="G2498" s="70">
        <v>0</v>
      </c>
      <c r="H2498" s="70">
        <v>92.8</v>
      </c>
      <c r="I2498" s="70">
        <v>0</v>
      </c>
    </row>
    <row r="2499" spans="1:9" ht="31.5" x14ac:dyDescent="0.25">
      <c r="A2499" s="20" t="s">
        <v>2648</v>
      </c>
      <c r="B2499" s="20" t="s">
        <v>305</v>
      </c>
      <c r="C2499" s="30" t="s">
        <v>4152</v>
      </c>
      <c r="D2499" s="69" t="s">
        <v>2764</v>
      </c>
      <c r="E2499" s="24" t="s">
        <v>59</v>
      </c>
      <c r="F2499" s="70">
        <v>0</v>
      </c>
      <c r="G2499" s="70">
        <v>0</v>
      </c>
      <c r="H2499" s="70">
        <v>76.05</v>
      </c>
      <c r="I2499" s="70">
        <v>0</v>
      </c>
    </row>
    <row r="2500" spans="1:9" x14ac:dyDescent="0.25">
      <c r="A2500" s="26" t="s">
        <v>45</v>
      </c>
      <c r="B2500" s="26" t="s">
        <v>34</v>
      </c>
      <c r="C2500" s="26" t="s">
        <v>34</v>
      </c>
      <c r="D2500" s="26" t="s">
        <v>34</v>
      </c>
      <c r="E2500" s="26" t="s">
        <v>34</v>
      </c>
      <c r="F2500" s="71">
        <f>SUM(F2493:F2499)</f>
        <v>35382.800000000003</v>
      </c>
      <c r="G2500" s="71">
        <f>SUM(G2493:G2499)</f>
        <v>0</v>
      </c>
      <c r="H2500" s="71">
        <f>SUM(H2493:H2499)</f>
        <v>313355.09999999998</v>
      </c>
      <c r="I2500" s="71">
        <f>SUM(I2493:I2499)</f>
        <v>0</v>
      </c>
    </row>
    <row r="2501" spans="1:9" ht="31.5" x14ac:dyDescent="0.25">
      <c r="A2501" s="33" t="s">
        <v>4696</v>
      </c>
      <c r="B2501" s="33" t="s">
        <v>2605</v>
      </c>
      <c r="C2501" s="33" t="s">
        <v>4158</v>
      </c>
      <c r="D2501" s="33" t="s">
        <v>4159</v>
      </c>
      <c r="E2501" s="33" t="s">
        <v>7</v>
      </c>
      <c r="F2501" s="72">
        <v>0</v>
      </c>
      <c r="G2501" s="72">
        <v>0</v>
      </c>
      <c r="H2501" s="72">
        <v>2902.62</v>
      </c>
      <c r="I2501" s="72">
        <v>0</v>
      </c>
    </row>
    <row r="2502" spans="1:9" ht="31.5" x14ac:dyDescent="0.25">
      <c r="A2502" s="33" t="s">
        <v>4696</v>
      </c>
      <c r="B2502" s="33" t="s">
        <v>2605</v>
      </c>
      <c r="C2502" s="36" t="s">
        <v>4596</v>
      </c>
      <c r="D2502" s="33" t="s">
        <v>34</v>
      </c>
      <c r="E2502" s="33" t="s">
        <v>7</v>
      </c>
      <c r="F2502" s="72">
        <v>0</v>
      </c>
      <c r="G2502" s="72">
        <v>0</v>
      </c>
      <c r="H2502" s="72">
        <v>16737.48</v>
      </c>
      <c r="I2502" s="72">
        <v>0</v>
      </c>
    </row>
    <row r="2503" spans="1:9" ht="31.5" x14ac:dyDescent="0.25">
      <c r="A2503" s="33" t="s">
        <v>4696</v>
      </c>
      <c r="B2503" s="33" t="s">
        <v>2605</v>
      </c>
      <c r="C2503" s="36" t="s">
        <v>4596</v>
      </c>
      <c r="D2503" s="33" t="s">
        <v>34</v>
      </c>
      <c r="E2503" s="33" t="s">
        <v>7</v>
      </c>
      <c r="F2503" s="72">
        <v>0</v>
      </c>
      <c r="G2503" s="72">
        <v>0</v>
      </c>
      <c r="H2503" s="72">
        <v>974.16</v>
      </c>
      <c r="I2503" s="72">
        <v>0</v>
      </c>
    </row>
    <row r="2504" spans="1:9" ht="31.5" x14ac:dyDescent="0.25">
      <c r="A2504" s="33" t="s">
        <v>4696</v>
      </c>
      <c r="B2504" s="33" t="s">
        <v>2605</v>
      </c>
      <c r="C2504" s="36" t="s">
        <v>4596</v>
      </c>
      <c r="D2504" s="33" t="s">
        <v>34</v>
      </c>
      <c r="E2504" s="33" t="s">
        <v>7</v>
      </c>
      <c r="F2504" s="72">
        <v>0</v>
      </c>
      <c r="G2504" s="72">
        <v>0</v>
      </c>
      <c r="H2504" s="72">
        <v>708.46</v>
      </c>
      <c r="I2504" s="72">
        <v>0</v>
      </c>
    </row>
    <row r="2505" spans="1:9" ht="31.5" x14ac:dyDescent="0.25">
      <c r="A2505" s="33" t="s">
        <v>4696</v>
      </c>
      <c r="B2505" s="33" t="s">
        <v>2605</v>
      </c>
      <c r="C2505" s="33" t="s">
        <v>4160</v>
      </c>
      <c r="D2505" s="33" t="s">
        <v>4161</v>
      </c>
      <c r="E2505" s="33" t="s">
        <v>7</v>
      </c>
      <c r="F2505" s="72">
        <v>78329.87</v>
      </c>
      <c r="G2505" s="72">
        <v>0</v>
      </c>
      <c r="H2505" s="72">
        <v>130917.65</v>
      </c>
      <c r="I2505" s="72">
        <v>0</v>
      </c>
    </row>
    <row r="2506" spans="1:9" x14ac:dyDescent="0.25">
      <c r="A2506" s="34" t="s">
        <v>45</v>
      </c>
      <c r="B2506" s="34" t="s">
        <v>34</v>
      </c>
      <c r="C2506" s="34" t="s">
        <v>34</v>
      </c>
      <c r="D2506" s="34" t="s">
        <v>34</v>
      </c>
      <c r="E2506" s="34" t="s">
        <v>34</v>
      </c>
      <c r="F2506" s="73">
        <f>SUM(F2501:F2505)</f>
        <v>78329.87</v>
      </c>
      <c r="G2506" s="73">
        <f>SUM(G2501:G2505)</f>
        <v>0</v>
      </c>
      <c r="H2506" s="73">
        <f>SUM(H2501:H2505)</f>
        <v>152240.37</v>
      </c>
      <c r="I2506" s="73">
        <f>SUM(I2501:I2505)</f>
        <v>0</v>
      </c>
    </row>
    <row r="2507" spans="1:9" x14ac:dyDescent="0.25">
      <c r="A2507" s="24" t="s">
        <v>4163</v>
      </c>
      <c r="B2507" s="24" t="s">
        <v>4164</v>
      </c>
      <c r="C2507" s="24" t="s">
        <v>34</v>
      </c>
      <c r="D2507" s="24" t="s">
        <v>34</v>
      </c>
      <c r="E2507" s="24" t="s">
        <v>34</v>
      </c>
      <c r="F2507" s="70">
        <v>0</v>
      </c>
      <c r="G2507" s="70">
        <v>0</v>
      </c>
      <c r="H2507" s="70">
        <v>0</v>
      </c>
      <c r="I2507" s="70">
        <v>0</v>
      </c>
    </row>
    <row r="2508" spans="1:9" x14ac:dyDescent="0.25">
      <c r="A2508" s="26" t="s">
        <v>45</v>
      </c>
      <c r="B2508" s="26" t="s">
        <v>34</v>
      </c>
      <c r="C2508" s="26" t="s">
        <v>34</v>
      </c>
      <c r="D2508" s="26" t="s">
        <v>34</v>
      </c>
      <c r="E2508" s="26" t="s">
        <v>34</v>
      </c>
      <c r="F2508" s="71">
        <f>SUM(F2507)</f>
        <v>0</v>
      </c>
      <c r="G2508" s="71">
        <f>SUM(G2507)</f>
        <v>0</v>
      </c>
      <c r="H2508" s="71">
        <f>SUM(H2507)</f>
        <v>0</v>
      </c>
      <c r="I2508" s="71">
        <f>SUM(I2507)</f>
        <v>0</v>
      </c>
    </row>
    <row r="2509" spans="1:9" ht="31.5" x14ac:dyDescent="0.25">
      <c r="A2509" s="46" t="s">
        <v>4165</v>
      </c>
      <c r="B2509" s="46" t="s">
        <v>4166</v>
      </c>
      <c r="C2509" s="46" t="s">
        <v>4167</v>
      </c>
      <c r="D2509" s="46" t="s">
        <v>334</v>
      </c>
      <c r="E2509" s="46" t="s">
        <v>7</v>
      </c>
      <c r="F2509" s="74">
        <v>3256</v>
      </c>
      <c r="G2509" s="74">
        <v>0</v>
      </c>
      <c r="H2509" s="74">
        <v>960</v>
      </c>
      <c r="I2509" s="74">
        <v>0</v>
      </c>
    </row>
    <row r="2510" spans="1:9" ht="31.5" x14ac:dyDescent="0.25">
      <c r="A2510" s="46" t="s">
        <v>4165</v>
      </c>
      <c r="B2510" s="46" t="s">
        <v>4166</v>
      </c>
      <c r="C2510" s="46" t="s">
        <v>4168</v>
      </c>
      <c r="D2510" s="46" t="s">
        <v>1274</v>
      </c>
      <c r="E2510" s="46" t="s">
        <v>7</v>
      </c>
      <c r="F2510" s="74">
        <v>21436</v>
      </c>
      <c r="G2510" s="74">
        <v>0</v>
      </c>
      <c r="H2510" s="74">
        <v>2544</v>
      </c>
      <c r="I2510" s="74">
        <v>0</v>
      </c>
    </row>
    <row r="2511" spans="1:9" ht="31.5" x14ac:dyDescent="0.25">
      <c r="A2511" s="46" t="s">
        <v>4165</v>
      </c>
      <c r="B2511" s="46" t="s">
        <v>4166</v>
      </c>
      <c r="C2511" s="46" t="s">
        <v>4169</v>
      </c>
      <c r="D2511" s="46" t="s">
        <v>103</v>
      </c>
      <c r="E2511" s="46" t="s">
        <v>7</v>
      </c>
      <c r="F2511" s="74">
        <v>600</v>
      </c>
      <c r="G2511" s="74">
        <v>0</v>
      </c>
      <c r="H2511" s="74">
        <v>7680</v>
      </c>
      <c r="I2511" s="74">
        <v>0</v>
      </c>
    </row>
    <row r="2512" spans="1:9" ht="31.5" x14ac:dyDescent="0.25">
      <c r="A2512" s="46" t="s">
        <v>4165</v>
      </c>
      <c r="B2512" s="46" t="s">
        <v>4166</v>
      </c>
      <c r="C2512" s="36" t="s">
        <v>4596</v>
      </c>
      <c r="D2512" s="46" t="s">
        <v>34</v>
      </c>
      <c r="E2512" s="46" t="s">
        <v>7</v>
      </c>
      <c r="F2512" s="74">
        <v>0</v>
      </c>
      <c r="G2512" s="74">
        <v>0</v>
      </c>
      <c r="H2512" s="74">
        <v>3157</v>
      </c>
      <c r="I2512" s="74">
        <v>0</v>
      </c>
    </row>
    <row r="2513" spans="1:9" ht="31.5" x14ac:dyDescent="0.25">
      <c r="A2513" s="46" t="s">
        <v>4165</v>
      </c>
      <c r="B2513" s="46" t="s">
        <v>4166</v>
      </c>
      <c r="C2513" s="46" t="s">
        <v>3444</v>
      </c>
      <c r="D2513" s="46" t="s">
        <v>300</v>
      </c>
      <c r="E2513" s="46" t="s">
        <v>7</v>
      </c>
      <c r="F2513" s="74">
        <v>2090</v>
      </c>
      <c r="G2513" s="74">
        <v>0</v>
      </c>
      <c r="H2513" s="74">
        <v>2670</v>
      </c>
      <c r="I2513" s="74">
        <v>0</v>
      </c>
    </row>
    <row r="2514" spans="1:9" ht="31.5" x14ac:dyDescent="0.25">
      <c r="A2514" s="46" t="s">
        <v>4165</v>
      </c>
      <c r="B2514" s="46" t="s">
        <v>4166</v>
      </c>
      <c r="C2514" s="46" t="s">
        <v>4170</v>
      </c>
      <c r="D2514" s="46" t="s">
        <v>42</v>
      </c>
      <c r="E2514" s="46" t="s">
        <v>59</v>
      </c>
      <c r="F2514" s="74">
        <v>5286</v>
      </c>
      <c r="G2514" s="74">
        <v>0</v>
      </c>
      <c r="H2514" s="74">
        <v>43211</v>
      </c>
      <c r="I2514" s="74">
        <v>0</v>
      </c>
    </row>
    <row r="2515" spans="1:9" ht="31.5" x14ac:dyDescent="0.25">
      <c r="A2515" s="46" t="s">
        <v>4165</v>
      </c>
      <c r="B2515" s="46" t="s">
        <v>4166</v>
      </c>
      <c r="C2515" s="46" t="s">
        <v>4171</v>
      </c>
      <c r="D2515" s="46" t="s">
        <v>2277</v>
      </c>
      <c r="E2515" s="46" t="s">
        <v>7</v>
      </c>
      <c r="F2515" s="74">
        <v>4104</v>
      </c>
      <c r="G2515" s="74">
        <v>0</v>
      </c>
      <c r="H2515" s="74">
        <v>0</v>
      </c>
      <c r="I2515" s="74">
        <v>0</v>
      </c>
    </row>
    <row r="2516" spans="1:9" x14ac:dyDescent="0.25">
      <c r="A2516" s="47" t="s">
        <v>45</v>
      </c>
      <c r="B2516" s="47" t="s">
        <v>34</v>
      </c>
      <c r="C2516" s="47" t="s">
        <v>34</v>
      </c>
      <c r="D2516" s="47" t="s">
        <v>34</v>
      </c>
      <c r="E2516" s="47" t="s">
        <v>34</v>
      </c>
      <c r="F2516" s="75">
        <f>SUM(F2509:F2515)</f>
        <v>36772</v>
      </c>
      <c r="G2516" s="75">
        <f>SUM(G2509:G2515)</f>
        <v>0</v>
      </c>
      <c r="H2516" s="75">
        <f>SUM(H2509:H2515)</f>
        <v>60222</v>
      </c>
      <c r="I2516" s="75">
        <f>SUM(I2509:I2515)</f>
        <v>0</v>
      </c>
    </row>
    <row r="2517" spans="1:9" ht="31.5" x14ac:dyDescent="0.25">
      <c r="A2517" s="36" t="s">
        <v>4687</v>
      </c>
      <c r="B2517" s="20" t="s">
        <v>4173</v>
      </c>
      <c r="C2517" s="20" t="s">
        <v>4174</v>
      </c>
      <c r="D2517" s="76">
        <v>41416805</v>
      </c>
      <c r="E2517" s="20" t="s">
        <v>32</v>
      </c>
      <c r="F2517" s="77">
        <v>38361.129999999997</v>
      </c>
      <c r="G2517" s="77">
        <v>0</v>
      </c>
      <c r="H2517" s="77">
        <v>37739.25</v>
      </c>
      <c r="I2517" s="77">
        <v>0</v>
      </c>
    </row>
    <row r="2518" spans="1:9" ht="31.5" x14ac:dyDescent="0.25">
      <c r="A2518" s="36" t="s">
        <v>4687</v>
      </c>
      <c r="B2518" s="20" t="s">
        <v>4173</v>
      </c>
      <c r="C2518" s="20" t="s">
        <v>4175</v>
      </c>
      <c r="D2518" s="76" t="s">
        <v>4176</v>
      </c>
      <c r="E2518" s="20" t="s">
        <v>7</v>
      </c>
      <c r="F2518" s="77">
        <v>0</v>
      </c>
      <c r="G2518" s="77">
        <v>0</v>
      </c>
      <c r="H2518" s="77">
        <v>10524.31</v>
      </c>
      <c r="I2518" s="77">
        <v>0</v>
      </c>
    </row>
    <row r="2519" spans="1:9" ht="31.5" x14ac:dyDescent="0.25">
      <c r="A2519" s="36" t="s">
        <v>4687</v>
      </c>
      <c r="B2519" s="20" t="s">
        <v>4173</v>
      </c>
      <c r="C2519" s="20" t="s">
        <v>4177</v>
      </c>
      <c r="D2519" s="76" t="s">
        <v>3704</v>
      </c>
      <c r="E2519" s="20" t="s">
        <v>7</v>
      </c>
      <c r="F2519" s="77">
        <v>0</v>
      </c>
      <c r="G2519" s="77">
        <v>0</v>
      </c>
      <c r="H2519" s="77">
        <v>751.81</v>
      </c>
      <c r="I2519" s="77">
        <v>0</v>
      </c>
    </row>
    <row r="2520" spans="1:9" ht="31.5" x14ac:dyDescent="0.25">
      <c r="A2520" s="36" t="s">
        <v>4687</v>
      </c>
      <c r="B2520" s="20" t="s">
        <v>4173</v>
      </c>
      <c r="C2520" s="20" t="s">
        <v>4178</v>
      </c>
      <c r="D2520" s="76" t="s">
        <v>171</v>
      </c>
      <c r="E2520" s="20" t="s">
        <v>7</v>
      </c>
      <c r="F2520" s="77">
        <v>0</v>
      </c>
      <c r="G2520" s="77">
        <v>0</v>
      </c>
      <c r="H2520" s="77">
        <v>4842.96</v>
      </c>
      <c r="I2520" s="77">
        <v>0</v>
      </c>
    </row>
    <row r="2521" spans="1:9" ht="31.5" x14ac:dyDescent="0.25">
      <c r="A2521" s="36" t="s">
        <v>4687</v>
      </c>
      <c r="B2521" s="20" t="s">
        <v>4173</v>
      </c>
      <c r="C2521" s="20" t="s">
        <v>88</v>
      </c>
      <c r="D2521" s="76" t="s">
        <v>89</v>
      </c>
      <c r="E2521" s="20" t="s">
        <v>59</v>
      </c>
      <c r="F2521" s="77">
        <v>25429.68</v>
      </c>
      <c r="G2521" s="77">
        <v>0</v>
      </c>
      <c r="H2521" s="77">
        <v>59950</v>
      </c>
      <c r="I2521" s="77">
        <v>0</v>
      </c>
    </row>
    <row r="2522" spans="1:9" ht="31.5" x14ac:dyDescent="0.25">
      <c r="A2522" s="36" t="s">
        <v>4687</v>
      </c>
      <c r="B2522" s="20" t="s">
        <v>4173</v>
      </c>
      <c r="C2522" s="20" t="s">
        <v>4179</v>
      </c>
      <c r="D2522" s="76" t="s">
        <v>2483</v>
      </c>
      <c r="E2522" s="20" t="s">
        <v>59</v>
      </c>
      <c r="F2522" s="77">
        <v>6208.68</v>
      </c>
      <c r="G2522" s="77">
        <v>0</v>
      </c>
      <c r="H2522" s="77">
        <v>2752.46</v>
      </c>
      <c r="I2522" s="77">
        <v>0</v>
      </c>
    </row>
    <row r="2523" spans="1:9" ht="31.5" x14ac:dyDescent="0.25">
      <c r="A2523" s="36" t="s">
        <v>4687</v>
      </c>
      <c r="B2523" s="20" t="s">
        <v>4173</v>
      </c>
      <c r="C2523" s="20" t="s">
        <v>4180</v>
      </c>
      <c r="D2523" s="76" t="s">
        <v>3440</v>
      </c>
      <c r="E2523" s="20" t="s">
        <v>59</v>
      </c>
      <c r="F2523" s="77">
        <v>16312.02</v>
      </c>
      <c r="G2523" s="77">
        <v>0</v>
      </c>
      <c r="H2523" s="77">
        <v>156.21</v>
      </c>
      <c r="I2523" s="77">
        <v>0</v>
      </c>
    </row>
    <row r="2524" spans="1:9" ht="31.5" x14ac:dyDescent="0.25">
      <c r="A2524" s="36" t="s">
        <v>4687</v>
      </c>
      <c r="B2524" s="20" t="s">
        <v>4173</v>
      </c>
      <c r="C2524" s="20" t="s">
        <v>4181</v>
      </c>
      <c r="D2524" s="76" t="s">
        <v>72</v>
      </c>
      <c r="E2524" s="20" t="s">
        <v>59</v>
      </c>
      <c r="F2524" s="77">
        <v>1635.06</v>
      </c>
      <c r="G2524" s="77">
        <v>0</v>
      </c>
      <c r="H2524" s="77">
        <v>61051.3</v>
      </c>
      <c r="I2524" s="77">
        <v>0</v>
      </c>
    </row>
    <row r="2525" spans="1:9" ht="31.5" x14ac:dyDescent="0.25">
      <c r="A2525" s="36" t="s">
        <v>4687</v>
      </c>
      <c r="B2525" s="20" t="s">
        <v>4173</v>
      </c>
      <c r="C2525" s="20" t="s">
        <v>4182</v>
      </c>
      <c r="D2525" s="76" t="s">
        <v>135</v>
      </c>
      <c r="E2525" s="20" t="s">
        <v>59</v>
      </c>
      <c r="F2525" s="77">
        <v>4946.16</v>
      </c>
      <c r="G2525" s="77">
        <v>0</v>
      </c>
      <c r="H2525" s="77">
        <v>59950</v>
      </c>
      <c r="I2525" s="77">
        <v>0</v>
      </c>
    </row>
    <row r="2526" spans="1:9" ht="31.5" x14ac:dyDescent="0.25">
      <c r="A2526" s="36" t="s">
        <v>4687</v>
      </c>
      <c r="B2526" s="20" t="s">
        <v>4173</v>
      </c>
      <c r="C2526" s="20" t="s">
        <v>4165</v>
      </c>
      <c r="D2526" s="76" t="s">
        <v>4183</v>
      </c>
      <c r="E2526" s="20" t="s">
        <v>59</v>
      </c>
      <c r="F2526" s="77">
        <v>61386.02</v>
      </c>
      <c r="G2526" s="77">
        <v>0</v>
      </c>
      <c r="H2526" s="77">
        <v>19136.88</v>
      </c>
      <c r="I2526" s="77">
        <v>0</v>
      </c>
    </row>
    <row r="2527" spans="1:9" ht="31.5" x14ac:dyDescent="0.25">
      <c r="A2527" s="36" t="s">
        <v>4687</v>
      </c>
      <c r="B2527" s="20" t="s">
        <v>4173</v>
      </c>
      <c r="C2527" s="20" t="s">
        <v>2485</v>
      </c>
      <c r="D2527" s="76" t="s">
        <v>2486</v>
      </c>
      <c r="E2527" s="20" t="s">
        <v>59</v>
      </c>
      <c r="F2527" s="77">
        <v>7739.76</v>
      </c>
      <c r="G2527" s="77">
        <v>0</v>
      </c>
      <c r="H2527" s="77">
        <v>0</v>
      </c>
      <c r="I2527" s="77">
        <v>0</v>
      </c>
    </row>
    <row r="2528" spans="1:9" ht="31.5" x14ac:dyDescent="0.25">
      <c r="A2528" s="36" t="s">
        <v>4687</v>
      </c>
      <c r="B2528" s="20" t="s">
        <v>4173</v>
      </c>
      <c r="C2528" s="20" t="s">
        <v>4184</v>
      </c>
      <c r="D2528" s="76" t="s">
        <v>36</v>
      </c>
      <c r="E2528" s="20" t="s">
        <v>59</v>
      </c>
      <c r="F2528" s="77">
        <v>0</v>
      </c>
      <c r="G2528" s="77">
        <v>0</v>
      </c>
      <c r="H2528" s="77">
        <v>14799.92</v>
      </c>
      <c r="I2528" s="77">
        <v>0</v>
      </c>
    </row>
    <row r="2529" spans="1:9" ht="31.5" x14ac:dyDescent="0.25">
      <c r="A2529" s="36" t="s">
        <v>4687</v>
      </c>
      <c r="B2529" s="20" t="s">
        <v>4173</v>
      </c>
      <c r="C2529" s="20" t="s">
        <v>4185</v>
      </c>
      <c r="D2529" s="76" t="s">
        <v>2824</v>
      </c>
      <c r="E2529" s="20" t="s">
        <v>59</v>
      </c>
      <c r="F2529" s="77">
        <v>0</v>
      </c>
      <c r="G2529" s="77">
        <v>0</v>
      </c>
      <c r="H2529" s="77">
        <v>3088.1</v>
      </c>
      <c r="I2529" s="77">
        <v>0</v>
      </c>
    </row>
    <row r="2530" spans="1:9" ht="31.5" x14ac:dyDescent="0.25">
      <c r="A2530" s="36" t="s">
        <v>4687</v>
      </c>
      <c r="B2530" s="20" t="s">
        <v>4173</v>
      </c>
      <c r="C2530" s="20" t="s">
        <v>4186</v>
      </c>
      <c r="D2530" s="20" t="s">
        <v>2605</v>
      </c>
      <c r="E2530" s="20" t="s">
        <v>59</v>
      </c>
      <c r="F2530" s="77">
        <v>0</v>
      </c>
      <c r="G2530" s="77">
        <v>0</v>
      </c>
      <c r="H2530" s="77">
        <v>22878.18</v>
      </c>
      <c r="I2530" s="77">
        <v>0</v>
      </c>
    </row>
    <row r="2531" spans="1:9" x14ac:dyDescent="0.25">
      <c r="A2531" s="47" t="s">
        <v>45</v>
      </c>
      <c r="B2531" s="26" t="s">
        <v>34</v>
      </c>
      <c r="C2531" s="26" t="s">
        <v>34</v>
      </c>
      <c r="D2531" s="26" t="s">
        <v>34</v>
      </c>
      <c r="E2531" s="26" t="s">
        <v>34</v>
      </c>
      <c r="F2531" s="71">
        <f>SUM(F2517:F2530)</f>
        <v>162018.51</v>
      </c>
      <c r="G2531" s="71">
        <f>SUM(G2517:G2530)</f>
        <v>0</v>
      </c>
      <c r="H2531" s="71">
        <f>SUM(H2517:H2530)</f>
        <v>297621.37999999995</v>
      </c>
      <c r="I2531" s="71">
        <f>SUM(I2517:I2530)</f>
        <v>0</v>
      </c>
    </row>
    <row r="2532" spans="1:9" ht="31.5" x14ac:dyDescent="0.25">
      <c r="A2532" s="29" t="s">
        <v>4705</v>
      </c>
      <c r="B2532" s="62" t="s">
        <v>4191</v>
      </c>
      <c r="C2532" s="36" t="s">
        <v>4596</v>
      </c>
      <c r="D2532" s="62" t="s">
        <v>34</v>
      </c>
      <c r="E2532" s="30" t="s">
        <v>7</v>
      </c>
      <c r="F2532" s="78">
        <v>0</v>
      </c>
      <c r="G2532" s="50">
        <v>0</v>
      </c>
      <c r="H2532" s="78">
        <v>880</v>
      </c>
      <c r="I2532" s="50">
        <v>0</v>
      </c>
    </row>
    <row r="2533" spans="1:9" ht="31.5" x14ac:dyDescent="0.25">
      <c r="A2533" s="29" t="s">
        <v>4705</v>
      </c>
      <c r="B2533" s="62" t="s">
        <v>4191</v>
      </c>
      <c r="C2533" s="79" t="s">
        <v>4192</v>
      </c>
      <c r="D2533" s="80">
        <v>32697919</v>
      </c>
      <c r="E2533" s="30" t="s">
        <v>7</v>
      </c>
      <c r="F2533" s="78">
        <v>0.56000000000000005</v>
      </c>
      <c r="G2533" s="50">
        <v>0</v>
      </c>
      <c r="H2533" s="78">
        <v>0.56000000000000005</v>
      </c>
      <c r="I2533" s="50">
        <v>0</v>
      </c>
    </row>
    <row r="2534" spans="1:9" ht="31.5" x14ac:dyDescent="0.25">
      <c r="A2534" s="29" t="s">
        <v>4705</v>
      </c>
      <c r="B2534" s="62" t="s">
        <v>4191</v>
      </c>
      <c r="C2534" s="79" t="s">
        <v>4193</v>
      </c>
      <c r="D2534" s="80">
        <v>24756872</v>
      </c>
      <c r="E2534" s="30" t="s">
        <v>7</v>
      </c>
      <c r="F2534" s="78">
        <v>0.1</v>
      </c>
      <c r="G2534" s="50">
        <v>0</v>
      </c>
      <c r="H2534" s="78">
        <v>0.1</v>
      </c>
      <c r="I2534" s="50">
        <v>0</v>
      </c>
    </row>
    <row r="2535" spans="1:9" ht="31.5" x14ac:dyDescent="0.25">
      <c r="A2535" s="29" t="s">
        <v>4705</v>
      </c>
      <c r="B2535" s="62" t="s">
        <v>4191</v>
      </c>
      <c r="C2535" s="79" t="s">
        <v>4194</v>
      </c>
      <c r="D2535" s="80">
        <v>16305477</v>
      </c>
      <c r="E2535" s="30" t="s">
        <v>7</v>
      </c>
      <c r="F2535" s="78">
        <v>829.5</v>
      </c>
      <c r="G2535" s="50">
        <v>0</v>
      </c>
      <c r="H2535" s="78">
        <v>0</v>
      </c>
      <c r="I2535" s="50">
        <v>0</v>
      </c>
    </row>
    <row r="2536" spans="1:9" ht="31.5" x14ac:dyDescent="0.25">
      <c r="A2536" s="29" t="s">
        <v>4705</v>
      </c>
      <c r="B2536" s="62" t="s">
        <v>4191</v>
      </c>
      <c r="C2536" s="81" t="s">
        <v>4195</v>
      </c>
      <c r="D2536" s="62" t="s">
        <v>4196</v>
      </c>
      <c r="E2536" s="30" t="s">
        <v>7</v>
      </c>
      <c r="F2536" s="82">
        <v>489</v>
      </c>
      <c r="G2536" s="50">
        <v>0</v>
      </c>
      <c r="H2536" s="82">
        <v>489</v>
      </c>
      <c r="I2536" s="50">
        <v>0</v>
      </c>
    </row>
    <row r="2537" spans="1:9" ht="31.5" x14ac:dyDescent="0.25">
      <c r="A2537" s="29" t="s">
        <v>4705</v>
      </c>
      <c r="B2537" s="62" t="s">
        <v>4191</v>
      </c>
      <c r="C2537" s="81" t="s">
        <v>4197</v>
      </c>
      <c r="D2537" s="62" t="s">
        <v>171</v>
      </c>
      <c r="E2537" s="30" t="s">
        <v>7</v>
      </c>
      <c r="F2537" s="82">
        <v>5123.8999999999996</v>
      </c>
      <c r="G2537" s="50">
        <v>0</v>
      </c>
      <c r="H2537" s="82">
        <v>8481.68</v>
      </c>
      <c r="I2537" s="50">
        <v>0</v>
      </c>
    </row>
    <row r="2538" spans="1:9" ht="31.5" x14ac:dyDescent="0.25">
      <c r="A2538" s="29" t="s">
        <v>4705</v>
      </c>
      <c r="B2538" s="62" t="s">
        <v>4191</v>
      </c>
      <c r="C2538" s="81" t="s">
        <v>4198</v>
      </c>
      <c r="D2538" s="62" t="s">
        <v>1463</v>
      </c>
      <c r="E2538" s="30" t="s">
        <v>7</v>
      </c>
      <c r="F2538" s="82">
        <v>0</v>
      </c>
      <c r="G2538" s="50">
        <v>0</v>
      </c>
      <c r="H2538" s="82">
        <v>600</v>
      </c>
      <c r="I2538" s="50">
        <v>0</v>
      </c>
    </row>
    <row r="2539" spans="1:9" ht="31.5" x14ac:dyDescent="0.25">
      <c r="A2539" s="29" t="s">
        <v>4705</v>
      </c>
      <c r="B2539" s="62" t="s">
        <v>4191</v>
      </c>
      <c r="C2539" s="36" t="s">
        <v>4596</v>
      </c>
      <c r="D2539" s="62" t="s">
        <v>34</v>
      </c>
      <c r="E2539" s="30" t="s">
        <v>7</v>
      </c>
      <c r="F2539" s="82">
        <v>4450</v>
      </c>
      <c r="G2539" s="50">
        <v>0</v>
      </c>
      <c r="H2539" s="82">
        <v>10450</v>
      </c>
      <c r="I2539" s="50">
        <v>0</v>
      </c>
    </row>
    <row r="2540" spans="1:9" ht="31.5" x14ac:dyDescent="0.25">
      <c r="A2540" s="29" t="s">
        <v>4705</v>
      </c>
      <c r="B2540" s="62" t="s">
        <v>4191</v>
      </c>
      <c r="C2540" s="81" t="s">
        <v>4199</v>
      </c>
      <c r="D2540" s="62" t="s">
        <v>4200</v>
      </c>
      <c r="E2540" s="30" t="s">
        <v>7</v>
      </c>
      <c r="F2540" s="82">
        <v>0.03</v>
      </c>
      <c r="G2540" s="50">
        <v>0</v>
      </c>
      <c r="H2540" s="82">
        <v>0</v>
      </c>
      <c r="I2540" s="50">
        <v>0</v>
      </c>
    </row>
    <row r="2541" spans="1:9" ht="31.5" x14ac:dyDescent="0.25">
      <c r="A2541" s="29" t="s">
        <v>4705</v>
      </c>
      <c r="B2541" s="62" t="s">
        <v>4191</v>
      </c>
      <c r="C2541" s="36" t="s">
        <v>4596</v>
      </c>
      <c r="D2541" s="62" t="s">
        <v>34</v>
      </c>
      <c r="E2541" s="30" t="s">
        <v>7</v>
      </c>
      <c r="F2541" s="82">
        <v>766.6</v>
      </c>
      <c r="G2541" s="50">
        <v>0</v>
      </c>
      <c r="H2541" s="82">
        <v>766.6</v>
      </c>
      <c r="I2541" s="50">
        <v>0</v>
      </c>
    </row>
    <row r="2542" spans="1:9" ht="31.5" x14ac:dyDescent="0.25">
      <c r="A2542" s="29" t="s">
        <v>4705</v>
      </c>
      <c r="B2542" s="62" t="s">
        <v>4191</v>
      </c>
      <c r="C2542" s="81" t="s">
        <v>4201</v>
      </c>
      <c r="D2542" s="62" t="s">
        <v>4202</v>
      </c>
      <c r="E2542" s="30" t="s">
        <v>7</v>
      </c>
      <c r="F2542" s="82">
        <v>0</v>
      </c>
      <c r="G2542" s="50">
        <v>0</v>
      </c>
      <c r="H2542" s="82">
        <v>3400</v>
      </c>
      <c r="I2542" s="50">
        <v>0</v>
      </c>
    </row>
    <row r="2543" spans="1:9" ht="31.5" x14ac:dyDescent="0.25">
      <c r="A2543" s="29" t="s">
        <v>4705</v>
      </c>
      <c r="B2543" s="62" t="s">
        <v>4191</v>
      </c>
      <c r="C2543" s="36" t="s">
        <v>4596</v>
      </c>
      <c r="D2543" s="62" t="s">
        <v>34</v>
      </c>
      <c r="E2543" s="30" t="s">
        <v>7</v>
      </c>
      <c r="F2543" s="82">
        <v>506.23</v>
      </c>
      <c r="G2543" s="50">
        <v>0</v>
      </c>
      <c r="H2543" s="82">
        <v>506.23</v>
      </c>
      <c r="I2543" s="50">
        <v>0</v>
      </c>
    </row>
    <row r="2544" spans="1:9" ht="31.5" x14ac:dyDescent="0.25">
      <c r="A2544" s="29" t="s">
        <v>4705</v>
      </c>
      <c r="B2544" s="62" t="s">
        <v>4191</v>
      </c>
      <c r="C2544" s="36" t="s">
        <v>4596</v>
      </c>
      <c r="D2544" s="62" t="s">
        <v>34</v>
      </c>
      <c r="E2544" s="30" t="s">
        <v>7</v>
      </c>
      <c r="F2544" s="82">
        <v>7000</v>
      </c>
      <c r="G2544" s="50">
        <v>0</v>
      </c>
      <c r="H2544" s="82">
        <v>13000</v>
      </c>
      <c r="I2544" s="50">
        <v>0</v>
      </c>
    </row>
    <row r="2545" spans="1:9" ht="31.5" x14ac:dyDescent="0.25">
      <c r="A2545" s="29" t="s">
        <v>4705</v>
      </c>
      <c r="B2545" s="62" t="s">
        <v>4191</v>
      </c>
      <c r="C2545" s="36" t="s">
        <v>4596</v>
      </c>
      <c r="D2545" s="62" t="s">
        <v>34</v>
      </c>
      <c r="E2545" s="30" t="s">
        <v>7</v>
      </c>
      <c r="F2545" s="82">
        <v>0</v>
      </c>
      <c r="G2545" s="50">
        <v>0</v>
      </c>
      <c r="H2545" s="82">
        <v>6000</v>
      </c>
      <c r="I2545" s="50">
        <v>0</v>
      </c>
    </row>
    <row r="2546" spans="1:9" ht="31.5" x14ac:dyDescent="0.25">
      <c r="A2546" s="29" t="s">
        <v>4705</v>
      </c>
      <c r="B2546" s="62" t="s">
        <v>4191</v>
      </c>
      <c r="C2546" s="36" t="s">
        <v>4596</v>
      </c>
      <c r="D2546" s="62" t="s">
        <v>34</v>
      </c>
      <c r="E2546" s="30" t="s">
        <v>7</v>
      </c>
      <c r="F2546" s="82">
        <v>4608</v>
      </c>
      <c r="G2546" s="50">
        <v>0</v>
      </c>
      <c r="H2546" s="82">
        <v>4608</v>
      </c>
      <c r="I2546" s="50">
        <v>0</v>
      </c>
    </row>
    <row r="2547" spans="1:9" ht="31.5" x14ac:dyDescent="0.25">
      <c r="A2547" s="29" t="s">
        <v>4705</v>
      </c>
      <c r="B2547" s="62" t="s">
        <v>4191</v>
      </c>
      <c r="C2547" s="36" t="s">
        <v>4596</v>
      </c>
      <c r="D2547" s="62" t="s">
        <v>34</v>
      </c>
      <c r="E2547" s="30" t="s">
        <v>7</v>
      </c>
      <c r="F2547" s="82">
        <v>19740</v>
      </c>
      <c r="G2547" s="50">
        <v>0</v>
      </c>
      <c r="H2547" s="82">
        <v>0</v>
      </c>
      <c r="I2547" s="50">
        <v>0</v>
      </c>
    </row>
    <row r="2548" spans="1:9" ht="31.5" x14ac:dyDescent="0.25">
      <c r="A2548" s="29" t="s">
        <v>4705</v>
      </c>
      <c r="B2548" s="62" t="s">
        <v>4191</v>
      </c>
      <c r="C2548" s="36" t="s">
        <v>4596</v>
      </c>
      <c r="D2548" s="62" t="s">
        <v>34</v>
      </c>
      <c r="E2548" s="30" t="s">
        <v>7</v>
      </c>
      <c r="F2548" s="82">
        <v>2800</v>
      </c>
      <c r="G2548" s="50">
        <v>0</v>
      </c>
      <c r="H2548" s="82">
        <v>2800</v>
      </c>
      <c r="I2548" s="50">
        <v>0</v>
      </c>
    </row>
    <row r="2549" spans="1:9" ht="31.5" x14ac:dyDescent="0.25">
      <c r="A2549" s="29" t="s">
        <v>4705</v>
      </c>
      <c r="B2549" s="62" t="s">
        <v>4191</v>
      </c>
      <c r="C2549" s="36" t="s">
        <v>4596</v>
      </c>
      <c r="D2549" s="62" t="s">
        <v>34</v>
      </c>
      <c r="E2549" s="30" t="s">
        <v>7</v>
      </c>
      <c r="F2549" s="82">
        <v>380</v>
      </c>
      <c r="G2549" s="50">
        <v>0</v>
      </c>
      <c r="H2549" s="82">
        <v>0</v>
      </c>
      <c r="I2549" s="50">
        <v>0</v>
      </c>
    </row>
    <row r="2550" spans="1:9" ht="31.5" x14ac:dyDescent="0.25">
      <c r="A2550" s="29" t="s">
        <v>4705</v>
      </c>
      <c r="B2550" s="62" t="s">
        <v>4191</v>
      </c>
      <c r="C2550" s="81" t="s">
        <v>4203</v>
      </c>
      <c r="D2550" s="62" t="s">
        <v>4204</v>
      </c>
      <c r="E2550" s="30" t="s">
        <v>7</v>
      </c>
      <c r="F2550" s="82">
        <v>0</v>
      </c>
      <c r="G2550" s="50">
        <v>0</v>
      </c>
      <c r="H2550" s="82">
        <v>4392</v>
      </c>
      <c r="I2550" s="50">
        <v>0</v>
      </c>
    </row>
    <row r="2551" spans="1:9" ht="31.5" x14ac:dyDescent="0.25">
      <c r="A2551" s="29" t="s">
        <v>4705</v>
      </c>
      <c r="B2551" s="62" t="s">
        <v>4191</v>
      </c>
      <c r="C2551" s="81" t="s">
        <v>4205</v>
      </c>
      <c r="D2551" s="62" t="s">
        <v>3805</v>
      </c>
      <c r="E2551" s="30" t="s">
        <v>7</v>
      </c>
      <c r="F2551" s="82">
        <v>3458.2</v>
      </c>
      <c r="G2551" s="50">
        <v>0</v>
      </c>
      <c r="H2551" s="82">
        <v>0</v>
      </c>
      <c r="I2551" s="50">
        <v>0</v>
      </c>
    </row>
    <row r="2552" spans="1:9" ht="31.5" x14ac:dyDescent="0.25">
      <c r="A2552" s="29" t="s">
        <v>4705</v>
      </c>
      <c r="B2552" s="62" t="s">
        <v>4191</v>
      </c>
      <c r="C2552" s="81" t="s">
        <v>4206</v>
      </c>
      <c r="D2552" s="62" t="s">
        <v>4207</v>
      </c>
      <c r="E2552" s="30" t="s">
        <v>7</v>
      </c>
      <c r="F2552" s="82">
        <v>12000</v>
      </c>
      <c r="G2552" s="50">
        <v>0</v>
      </c>
      <c r="H2552" s="82">
        <v>12000</v>
      </c>
      <c r="I2552" s="50">
        <v>0</v>
      </c>
    </row>
    <row r="2553" spans="1:9" ht="31.5" x14ac:dyDescent="0.25">
      <c r="A2553" s="29" t="s">
        <v>4705</v>
      </c>
      <c r="B2553" s="62" t="s">
        <v>4191</v>
      </c>
      <c r="C2553" s="81" t="s">
        <v>4208</v>
      </c>
      <c r="D2553" s="62" t="s">
        <v>2153</v>
      </c>
      <c r="E2553" s="30" t="s">
        <v>7</v>
      </c>
      <c r="F2553" s="82">
        <v>300</v>
      </c>
      <c r="G2553" s="50">
        <v>0</v>
      </c>
      <c r="H2553" s="82">
        <v>300</v>
      </c>
      <c r="I2553" s="50">
        <v>0</v>
      </c>
    </row>
    <row r="2554" spans="1:9" ht="31.5" x14ac:dyDescent="0.25">
      <c r="A2554" s="29" t="s">
        <v>4705</v>
      </c>
      <c r="B2554" s="62" t="s">
        <v>4191</v>
      </c>
      <c r="C2554" s="36" t="s">
        <v>4596</v>
      </c>
      <c r="D2554" s="62" t="s">
        <v>34</v>
      </c>
      <c r="E2554" s="30" t="s">
        <v>7</v>
      </c>
      <c r="F2554" s="82">
        <v>5803.04</v>
      </c>
      <c r="G2554" s="50">
        <v>0</v>
      </c>
      <c r="H2554" s="82">
        <v>0</v>
      </c>
      <c r="I2554" s="50">
        <v>0</v>
      </c>
    </row>
    <row r="2555" spans="1:9" ht="31.5" x14ac:dyDescent="0.25">
      <c r="A2555" s="29" t="s">
        <v>4705</v>
      </c>
      <c r="B2555" s="62" t="s">
        <v>4191</v>
      </c>
      <c r="C2555" s="81" t="s">
        <v>4209</v>
      </c>
      <c r="D2555" s="62" t="s">
        <v>4210</v>
      </c>
      <c r="E2555" s="30" t="s">
        <v>7</v>
      </c>
      <c r="F2555" s="82">
        <v>13659.62</v>
      </c>
      <c r="G2555" s="50">
        <v>0</v>
      </c>
      <c r="H2555" s="82">
        <v>0</v>
      </c>
      <c r="I2555" s="50">
        <v>0</v>
      </c>
    </row>
    <row r="2556" spans="1:9" ht="47.25" x14ac:dyDescent="0.25">
      <c r="A2556" s="29" t="s">
        <v>4705</v>
      </c>
      <c r="B2556" s="62" t="s">
        <v>4191</v>
      </c>
      <c r="C2556" s="81" t="s">
        <v>4211</v>
      </c>
      <c r="D2556" s="62" t="s">
        <v>3942</v>
      </c>
      <c r="E2556" s="30" t="s">
        <v>7</v>
      </c>
      <c r="F2556" s="82">
        <v>0</v>
      </c>
      <c r="G2556" s="50">
        <v>0</v>
      </c>
      <c r="H2556" s="82">
        <v>820.3</v>
      </c>
      <c r="I2556" s="50">
        <v>0</v>
      </c>
    </row>
    <row r="2557" spans="1:9" ht="47.25" x14ac:dyDescent="0.25">
      <c r="A2557" s="29" t="s">
        <v>4705</v>
      </c>
      <c r="B2557" s="62" t="s">
        <v>4191</v>
      </c>
      <c r="C2557" s="81" t="s">
        <v>4212</v>
      </c>
      <c r="D2557" s="62" t="s">
        <v>4213</v>
      </c>
      <c r="E2557" s="30" t="s">
        <v>7</v>
      </c>
      <c r="F2557" s="82">
        <v>782.46</v>
      </c>
      <c r="G2557" s="50">
        <v>0</v>
      </c>
      <c r="H2557" s="82">
        <v>782.46</v>
      </c>
      <c r="I2557" s="50">
        <v>0</v>
      </c>
    </row>
    <row r="2558" spans="1:9" ht="31.5" x14ac:dyDescent="0.25">
      <c r="A2558" s="29" t="s">
        <v>4705</v>
      </c>
      <c r="B2558" s="62" t="s">
        <v>4191</v>
      </c>
      <c r="C2558" s="81" t="s">
        <v>4214</v>
      </c>
      <c r="D2558" s="62" t="s">
        <v>2472</v>
      </c>
      <c r="E2558" s="30" t="s">
        <v>7</v>
      </c>
      <c r="F2558" s="82">
        <v>20</v>
      </c>
      <c r="G2558" s="50">
        <v>0</v>
      </c>
      <c r="H2558" s="82">
        <v>20</v>
      </c>
      <c r="I2558" s="50">
        <v>0</v>
      </c>
    </row>
    <row r="2559" spans="1:9" ht="31.5" x14ac:dyDescent="0.25">
      <c r="A2559" s="29" t="s">
        <v>4705</v>
      </c>
      <c r="B2559" s="62" t="s">
        <v>4191</v>
      </c>
      <c r="C2559" s="36" t="s">
        <v>4596</v>
      </c>
      <c r="D2559" s="62" t="s">
        <v>34</v>
      </c>
      <c r="E2559" s="30" t="s">
        <v>7</v>
      </c>
      <c r="F2559" s="82">
        <v>148.52000000000001</v>
      </c>
      <c r="G2559" s="50">
        <v>0</v>
      </c>
      <c r="H2559" s="82">
        <v>148.52000000000001</v>
      </c>
      <c r="I2559" s="50">
        <v>0</v>
      </c>
    </row>
    <row r="2560" spans="1:9" ht="31.5" x14ac:dyDescent="0.25">
      <c r="A2560" s="29" t="s">
        <v>4705</v>
      </c>
      <c r="B2560" s="62" t="s">
        <v>4191</v>
      </c>
      <c r="C2560" s="36" t="s">
        <v>4596</v>
      </c>
      <c r="D2560" s="62" t="s">
        <v>34</v>
      </c>
      <c r="E2560" s="30" t="s">
        <v>7</v>
      </c>
      <c r="F2560" s="82">
        <v>559.9</v>
      </c>
      <c r="G2560" s="50">
        <v>0</v>
      </c>
      <c r="H2560" s="82">
        <v>0</v>
      </c>
      <c r="I2560" s="50">
        <v>0</v>
      </c>
    </row>
    <row r="2561" spans="1:9" ht="31.5" x14ac:dyDescent="0.25">
      <c r="A2561" s="29" t="s">
        <v>4705</v>
      </c>
      <c r="B2561" s="62" t="s">
        <v>4191</v>
      </c>
      <c r="C2561" s="81" t="s">
        <v>4215</v>
      </c>
      <c r="D2561" s="62" t="s">
        <v>4216</v>
      </c>
      <c r="E2561" s="30" t="s">
        <v>7</v>
      </c>
      <c r="F2561" s="82">
        <v>4930</v>
      </c>
      <c r="G2561" s="50">
        <v>0</v>
      </c>
      <c r="H2561" s="82">
        <v>4930</v>
      </c>
      <c r="I2561" s="50">
        <v>0</v>
      </c>
    </row>
    <row r="2562" spans="1:9" ht="31.5" x14ac:dyDescent="0.25">
      <c r="A2562" s="29" t="s">
        <v>4705</v>
      </c>
      <c r="B2562" s="62" t="s">
        <v>4191</v>
      </c>
      <c r="C2562" s="81" t="s">
        <v>4217</v>
      </c>
      <c r="D2562" s="62" t="s">
        <v>298</v>
      </c>
      <c r="E2562" s="30" t="s">
        <v>7</v>
      </c>
      <c r="F2562" s="82">
        <v>685.12</v>
      </c>
      <c r="G2562" s="51">
        <v>0</v>
      </c>
      <c r="H2562" s="82">
        <v>685.12</v>
      </c>
      <c r="I2562" s="50">
        <v>0</v>
      </c>
    </row>
    <row r="2563" spans="1:9" ht="31.5" x14ac:dyDescent="0.25">
      <c r="A2563" s="29" t="s">
        <v>4705</v>
      </c>
      <c r="B2563" s="62" t="s">
        <v>4191</v>
      </c>
      <c r="C2563" s="36" t="s">
        <v>4596</v>
      </c>
      <c r="D2563" s="62" t="s">
        <v>34</v>
      </c>
      <c r="E2563" s="30" t="s">
        <v>7</v>
      </c>
      <c r="F2563" s="82">
        <v>1000</v>
      </c>
      <c r="G2563" s="51">
        <v>0</v>
      </c>
      <c r="H2563" s="82">
        <v>0</v>
      </c>
      <c r="I2563" s="50">
        <v>0</v>
      </c>
    </row>
    <row r="2564" spans="1:9" ht="31.5" x14ac:dyDescent="0.25">
      <c r="A2564" s="29" t="s">
        <v>4705</v>
      </c>
      <c r="B2564" s="62" t="s">
        <v>4191</v>
      </c>
      <c r="C2564" s="81" t="s">
        <v>4199</v>
      </c>
      <c r="D2564" s="62" t="s">
        <v>4200</v>
      </c>
      <c r="E2564" s="30" t="s">
        <v>7</v>
      </c>
      <c r="F2564" s="82">
        <v>0</v>
      </c>
      <c r="G2564" s="51">
        <v>0</v>
      </c>
      <c r="H2564" s="82">
        <v>820.02</v>
      </c>
      <c r="I2564" s="50">
        <v>0</v>
      </c>
    </row>
    <row r="2565" spans="1:9" ht="31.5" x14ac:dyDescent="0.25">
      <c r="A2565" s="29" t="s">
        <v>4705</v>
      </c>
      <c r="B2565" s="62" t="s">
        <v>4191</v>
      </c>
      <c r="C2565" s="36" t="s">
        <v>4596</v>
      </c>
      <c r="D2565" s="62" t="s">
        <v>34</v>
      </c>
      <c r="E2565" s="30" t="s">
        <v>7</v>
      </c>
      <c r="F2565" s="82">
        <v>4000</v>
      </c>
      <c r="G2565" s="51">
        <v>0</v>
      </c>
      <c r="H2565" s="82">
        <v>0</v>
      </c>
      <c r="I2565" s="50">
        <v>0</v>
      </c>
    </row>
    <row r="2566" spans="1:9" ht="31.5" x14ac:dyDescent="0.25">
      <c r="A2566" s="29" t="s">
        <v>4705</v>
      </c>
      <c r="B2566" s="62" t="s">
        <v>4191</v>
      </c>
      <c r="C2566" s="36" t="s">
        <v>4596</v>
      </c>
      <c r="D2566" s="62" t="s">
        <v>34</v>
      </c>
      <c r="E2566" s="30" t="s">
        <v>7</v>
      </c>
      <c r="F2566" s="82">
        <v>0</v>
      </c>
      <c r="G2566" s="51">
        <v>0</v>
      </c>
      <c r="H2566" s="82">
        <v>8400</v>
      </c>
      <c r="I2566" s="50">
        <v>0</v>
      </c>
    </row>
    <row r="2567" spans="1:9" ht="31.5" x14ac:dyDescent="0.25">
      <c r="A2567" s="29" t="s">
        <v>4705</v>
      </c>
      <c r="B2567" s="62" t="s">
        <v>4191</v>
      </c>
      <c r="C2567" s="36" t="s">
        <v>4596</v>
      </c>
      <c r="D2567" s="62" t="s">
        <v>34</v>
      </c>
      <c r="E2567" s="30" t="s">
        <v>7</v>
      </c>
      <c r="F2567" s="82">
        <v>3500</v>
      </c>
      <c r="G2567" s="51">
        <v>0</v>
      </c>
      <c r="H2567" s="82">
        <v>0</v>
      </c>
      <c r="I2567" s="50">
        <v>0</v>
      </c>
    </row>
    <row r="2568" spans="1:9" ht="31.5" x14ac:dyDescent="0.25">
      <c r="A2568" s="29" t="s">
        <v>4705</v>
      </c>
      <c r="B2568" s="62" t="s">
        <v>4191</v>
      </c>
      <c r="C2568" s="36" t="s">
        <v>4596</v>
      </c>
      <c r="D2568" s="62" t="s">
        <v>34</v>
      </c>
      <c r="E2568" s="30" t="s">
        <v>7</v>
      </c>
      <c r="F2568" s="82">
        <v>3833.33</v>
      </c>
      <c r="G2568" s="51">
        <v>0</v>
      </c>
      <c r="H2568" s="82">
        <v>0</v>
      </c>
      <c r="I2568" s="50">
        <v>0</v>
      </c>
    </row>
    <row r="2569" spans="1:9" ht="31.5" x14ac:dyDescent="0.25">
      <c r="A2569" s="29" t="s">
        <v>4705</v>
      </c>
      <c r="B2569" s="62" t="s">
        <v>4191</v>
      </c>
      <c r="C2569" s="81" t="s">
        <v>4218</v>
      </c>
      <c r="D2569" s="62" t="s">
        <v>2238</v>
      </c>
      <c r="E2569" s="30" t="s">
        <v>7</v>
      </c>
      <c r="F2569" s="82">
        <v>7000</v>
      </c>
      <c r="G2569" s="51">
        <v>0</v>
      </c>
      <c r="H2569" s="82">
        <v>7000</v>
      </c>
      <c r="I2569" s="50">
        <v>0</v>
      </c>
    </row>
    <row r="2570" spans="1:9" ht="31.5" x14ac:dyDescent="0.25">
      <c r="A2570" s="29" t="s">
        <v>4705</v>
      </c>
      <c r="B2570" s="62" t="s">
        <v>4191</v>
      </c>
      <c r="C2570" s="81" t="s">
        <v>4219</v>
      </c>
      <c r="D2570" s="62" t="s">
        <v>4220</v>
      </c>
      <c r="E2570" s="30" t="s">
        <v>7</v>
      </c>
      <c r="F2570" s="82">
        <v>4848</v>
      </c>
      <c r="G2570" s="51">
        <v>0</v>
      </c>
      <c r="H2570" s="82">
        <v>12144</v>
      </c>
      <c r="I2570" s="50">
        <v>0</v>
      </c>
    </row>
    <row r="2571" spans="1:9" ht="31.5" x14ac:dyDescent="0.25">
      <c r="A2571" s="29" t="s">
        <v>4705</v>
      </c>
      <c r="B2571" s="62" t="s">
        <v>4191</v>
      </c>
      <c r="C2571" s="81" t="s">
        <v>4221</v>
      </c>
      <c r="D2571" s="62" t="s">
        <v>4222</v>
      </c>
      <c r="E2571" s="30" t="s">
        <v>7</v>
      </c>
      <c r="F2571" s="82">
        <v>4212</v>
      </c>
      <c r="G2571" s="51">
        <v>0</v>
      </c>
      <c r="H2571" s="82">
        <v>4212</v>
      </c>
      <c r="I2571" s="50">
        <v>0</v>
      </c>
    </row>
    <row r="2572" spans="1:9" ht="31.5" x14ac:dyDescent="0.25">
      <c r="A2572" s="29" t="s">
        <v>4705</v>
      </c>
      <c r="B2572" s="62" t="s">
        <v>4191</v>
      </c>
      <c r="C2572" s="81" t="s">
        <v>4223</v>
      </c>
      <c r="D2572" s="62" t="s">
        <v>4224</v>
      </c>
      <c r="E2572" s="30" t="s">
        <v>7</v>
      </c>
      <c r="F2572" s="82">
        <v>0</v>
      </c>
      <c r="G2572" s="51">
        <v>0</v>
      </c>
      <c r="H2572" s="82">
        <v>704.6</v>
      </c>
      <c r="I2572" s="51">
        <v>0</v>
      </c>
    </row>
    <row r="2573" spans="1:9" ht="31.5" x14ac:dyDescent="0.25">
      <c r="A2573" s="29" t="s">
        <v>4705</v>
      </c>
      <c r="B2573" s="62" t="s">
        <v>4191</v>
      </c>
      <c r="C2573" s="81" t="s">
        <v>4225</v>
      </c>
      <c r="D2573" s="62" t="s">
        <v>14</v>
      </c>
      <c r="E2573" s="30" t="s">
        <v>7</v>
      </c>
      <c r="F2573" s="82">
        <v>99830.7</v>
      </c>
      <c r="G2573" s="51">
        <v>0</v>
      </c>
      <c r="H2573" s="82">
        <v>227476.98</v>
      </c>
      <c r="I2573" s="51">
        <v>0</v>
      </c>
    </row>
    <row r="2574" spans="1:9" ht="31.5" x14ac:dyDescent="0.25">
      <c r="A2574" s="29" t="s">
        <v>4705</v>
      </c>
      <c r="B2574" s="62" t="s">
        <v>4191</v>
      </c>
      <c r="C2574" s="81" t="s">
        <v>4226</v>
      </c>
      <c r="D2574" s="62" t="s">
        <v>143</v>
      </c>
      <c r="E2574" s="30" t="s">
        <v>7</v>
      </c>
      <c r="F2574" s="82">
        <v>0</v>
      </c>
      <c r="G2574" s="51">
        <v>0</v>
      </c>
      <c r="H2574" s="82">
        <v>6472.79</v>
      </c>
      <c r="I2574" s="51">
        <v>0</v>
      </c>
    </row>
    <row r="2575" spans="1:9" ht="31.5" x14ac:dyDescent="0.25">
      <c r="A2575" s="29" t="s">
        <v>4705</v>
      </c>
      <c r="B2575" s="62" t="s">
        <v>4191</v>
      </c>
      <c r="C2575" s="81" t="s">
        <v>4227</v>
      </c>
      <c r="D2575" s="62" t="s">
        <v>332</v>
      </c>
      <c r="E2575" s="30" t="s">
        <v>7</v>
      </c>
      <c r="F2575" s="82">
        <v>0</v>
      </c>
      <c r="G2575" s="51">
        <v>0</v>
      </c>
      <c r="H2575" s="82">
        <v>431.11</v>
      </c>
      <c r="I2575" s="51">
        <v>0</v>
      </c>
    </row>
    <row r="2576" spans="1:9" ht="31.5" x14ac:dyDescent="0.25">
      <c r="A2576" s="29" t="s">
        <v>4705</v>
      </c>
      <c r="B2576" s="62" t="s">
        <v>4191</v>
      </c>
      <c r="C2576" s="81" t="s">
        <v>4228</v>
      </c>
      <c r="D2576" s="62" t="s">
        <v>2786</v>
      </c>
      <c r="E2576" s="30" t="s">
        <v>7</v>
      </c>
      <c r="F2576" s="82">
        <v>8438.4</v>
      </c>
      <c r="G2576" s="51">
        <v>0</v>
      </c>
      <c r="H2576" s="82">
        <v>8438.4</v>
      </c>
      <c r="I2576" s="51">
        <v>0</v>
      </c>
    </row>
    <row r="2577" spans="1:9" ht="31.5" x14ac:dyDescent="0.25">
      <c r="A2577" s="29" t="s">
        <v>4705</v>
      </c>
      <c r="B2577" s="62" t="s">
        <v>4191</v>
      </c>
      <c r="C2577" s="81" t="s">
        <v>4229</v>
      </c>
      <c r="D2577" s="62" t="s">
        <v>4230</v>
      </c>
      <c r="E2577" s="30" t="s">
        <v>7</v>
      </c>
      <c r="F2577" s="82">
        <v>24.67</v>
      </c>
      <c r="G2577" s="51">
        <v>0</v>
      </c>
      <c r="H2577" s="82">
        <v>24.67</v>
      </c>
      <c r="I2577" s="51">
        <v>0</v>
      </c>
    </row>
    <row r="2578" spans="1:9" ht="31.5" x14ac:dyDescent="0.25">
      <c r="A2578" s="29" t="s">
        <v>4705</v>
      </c>
      <c r="B2578" s="62" t="s">
        <v>4191</v>
      </c>
      <c r="C2578" s="36" t="s">
        <v>4596</v>
      </c>
      <c r="D2578" s="62" t="s">
        <v>34</v>
      </c>
      <c r="E2578" s="30" t="s">
        <v>7</v>
      </c>
      <c r="F2578" s="82">
        <v>2500.0100000000002</v>
      </c>
      <c r="G2578" s="51">
        <v>0</v>
      </c>
      <c r="H2578" s="82">
        <v>0</v>
      </c>
      <c r="I2578" s="51">
        <v>0</v>
      </c>
    </row>
    <row r="2579" spans="1:9" ht="31.5" x14ac:dyDescent="0.25">
      <c r="A2579" s="29" t="s">
        <v>4705</v>
      </c>
      <c r="B2579" s="62" t="s">
        <v>4191</v>
      </c>
      <c r="C2579" s="81" t="s">
        <v>4231</v>
      </c>
      <c r="D2579" s="62" t="s">
        <v>4232</v>
      </c>
      <c r="E2579" s="30" t="s">
        <v>7</v>
      </c>
      <c r="F2579" s="82">
        <v>0</v>
      </c>
      <c r="G2579" s="51">
        <v>0</v>
      </c>
      <c r="H2579" s="82">
        <v>81</v>
      </c>
      <c r="I2579" s="51">
        <v>0</v>
      </c>
    </row>
    <row r="2580" spans="1:9" ht="31.5" x14ac:dyDescent="0.25">
      <c r="A2580" s="29" t="s">
        <v>4705</v>
      </c>
      <c r="B2580" s="62" t="s">
        <v>4191</v>
      </c>
      <c r="C2580" s="81" t="s">
        <v>4233</v>
      </c>
      <c r="D2580" s="62" t="s">
        <v>4234</v>
      </c>
      <c r="E2580" s="30" t="s">
        <v>7</v>
      </c>
      <c r="F2580" s="82">
        <v>1031.6300000000001</v>
      </c>
      <c r="G2580" s="51">
        <v>0</v>
      </c>
      <c r="H2580" s="82">
        <v>0</v>
      </c>
      <c r="I2580" s="51">
        <v>0</v>
      </c>
    </row>
    <row r="2581" spans="1:9" ht="31.5" x14ac:dyDescent="0.25">
      <c r="A2581" s="29" t="s">
        <v>4705</v>
      </c>
      <c r="B2581" s="62" t="s">
        <v>4191</v>
      </c>
      <c r="C2581" s="36" t="s">
        <v>4596</v>
      </c>
      <c r="D2581" s="62" t="s">
        <v>34</v>
      </c>
      <c r="E2581" s="30" t="s">
        <v>7</v>
      </c>
      <c r="F2581" s="82">
        <v>178000</v>
      </c>
      <c r="G2581" s="51">
        <v>0</v>
      </c>
      <c r="H2581" s="82">
        <v>178000</v>
      </c>
      <c r="I2581" s="51">
        <v>0</v>
      </c>
    </row>
    <row r="2582" spans="1:9" ht="31.5" x14ac:dyDescent="0.25">
      <c r="A2582" s="29" t="s">
        <v>4705</v>
      </c>
      <c r="B2582" s="62" t="s">
        <v>4191</v>
      </c>
      <c r="C2582" s="81" t="s">
        <v>4235</v>
      </c>
      <c r="D2582" s="62" t="s">
        <v>210</v>
      </c>
      <c r="E2582" s="30" t="s">
        <v>7</v>
      </c>
      <c r="F2582" s="82">
        <v>624</v>
      </c>
      <c r="G2582" s="51">
        <v>0</v>
      </c>
      <c r="H2582" s="82">
        <v>663</v>
      </c>
      <c r="I2582" s="51">
        <v>0</v>
      </c>
    </row>
    <row r="2583" spans="1:9" ht="31.5" x14ac:dyDescent="0.25">
      <c r="A2583" s="29" t="s">
        <v>4705</v>
      </c>
      <c r="B2583" s="62" t="s">
        <v>4191</v>
      </c>
      <c r="C2583" s="81" t="s">
        <v>4236</v>
      </c>
      <c r="D2583" s="62" t="s">
        <v>2540</v>
      </c>
      <c r="E2583" s="30" t="s">
        <v>7</v>
      </c>
      <c r="F2583" s="82">
        <v>5760</v>
      </c>
      <c r="G2583" s="51">
        <v>0</v>
      </c>
      <c r="H2583" s="82">
        <v>5280</v>
      </c>
      <c r="I2583" s="51">
        <v>0</v>
      </c>
    </row>
    <row r="2584" spans="1:9" ht="31.5" x14ac:dyDescent="0.25">
      <c r="A2584" s="29" t="s">
        <v>4705</v>
      </c>
      <c r="B2584" s="62" t="s">
        <v>4191</v>
      </c>
      <c r="C2584" s="36" t="s">
        <v>4596</v>
      </c>
      <c r="D2584" s="62" t="s">
        <v>34</v>
      </c>
      <c r="E2584" s="30" t="s">
        <v>7</v>
      </c>
      <c r="F2584" s="82">
        <v>3000</v>
      </c>
      <c r="G2584" s="51">
        <v>0</v>
      </c>
      <c r="H2584" s="82">
        <v>4500</v>
      </c>
      <c r="I2584" s="51">
        <v>0</v>
      </c>
    </row>
    <row r="2585" spans="1:9" ht="31.5" x14ac:dyDescent="0.25">
      <c r="A2585" s="29" t="s">
        <v>4705</v>
      </c>
      <c r="B2585" s="62" t="s">
        <v>4191</v>
      </c>
      <c r="C2585" s="81" t="s">
        <v>4201</v>
      </c>
      <c r="D2585" s="62" t="s">
        <v>4202</v>
      </c>
      <c r="E2585" s="30" t="s">
        <v>7</v>
      </c>
      <c r="F2585" s="82">
        <v>5610</v>
      </c>
      <c r="G2585" s="51">
        <v>0</v>
      </c>
      <c r="H2585" s="82">
        <v>10370</v>
      </c>
      <c r="I2585" s="51">
        <v>0</v>
      </c>
    </row>
    <row r="2586" spans="1:9" ht="31.5" x14ac:dyDescent="0.25">
      <c r="A2586" s="29" t="s">
        <v>4705</v>
      </c>
      <c r="B2586" s="62" t="s">
        <v>4191</v>
      </c>
      <c r="C2586" s="81" t="s">
        <v>4237</v>
      </c>
      <c r="D2586" s="62" t="s">
        <v>4238</v>
      </c>
      <c r="E2586" s="30" t="s">
        <v>7</v>
      </c>
      <c r="F2586" s="82">
        <v>1181</v>
      </c>
      <c r="G2586" s="51">
        <v>0</v>
      </c>
      <c r="H2586" s="82">
        <v>0</v>
      </c>
      <c r="I2586" s="51">
        <v>0</v>
      </c>
    </row>
    <row r="2587" spans="1:9" ht="31.5" x14ac:dyDescent="0.25">
      <c r="A2587" s="29" t="s">
        <v>4705</v>
      </c>
      <c r="B2587" s="62" t="s">
        <v>4191</v>
      </c>
      <c r="C2587" s="81" t="s">
        <v>4239</v>
      </c>
      <c r="D2587" s="63" t="s">
        <v>4240</v>
      </c>
      <c r="E2587" s="30" t="s">
        <v>7</v>
      </c>
      <c r="F2587" s="82">
        <v>0</v>
      </c>
      <c r="G2587" s="50">
        <v>0</v>
      </c>
      <c r="H2587" s="82">
        <v>739</v>
      </c>
      <c r="I2587" s="50">
        <v>0</v>
      </c>
    </row>
    <row r="2588" spans="1:9" ht="31.5" x14ac:dyDescent="0.25">
      <c r="A2588" s="29" t="s">
        <v>4705</v>
      </c>
      <c r="B2588" s="62" t="s">
        <v>4191</v>
      </c>
      <c r="C2588" s="36" t="s">
        <v>4596</v>
      </c>
      <c r="D2588" s="62" t="s">
        <v>34</v>
      </c>
      <c r="E2588" s="30" t="s">
        <v>7</v>
      </c>
      <c r="F2588" s="82">
        <v>9050</v>
      </c>
      <c r="G2588" s="50">
        <v>0</v>
      </c>
      <c r="H2588" s="82">
        <v>0</v>
      </c>
      <c r="I2588" s="50">
        <v>0</v>
      </c>
    </row>
    <row r="2589" spans="1:9" ht="31.5" x14ac:dyDescent="0.25">
      <c r="A2589" s="29" t="s">
        <v>4705</v>
      </c>
      <c r="B2589" s="62" t="s">
        <v>4191</v>
      </c>
      <c r="C2589" s="81" t="s">
        <v>4241</v>
      </c>
      <c r="D2589" s="62" t="s">
        <v>34</v>
      </c>
      <c r="E2589" s="30" t="s">
        <v>7</v>
      </c>
      <c r="F2589" s="82">
        <v>600</v>
      </c>
      <c r="G2589" s="50">
        <v>0</v>
      </c>
      <c r="H2589" s="82">
        <v>600</v>
      </c>
      <c r="I2589" s="50">
        <v>0</v>
      </c>
    </row>
    <row r="2590" spans="1:9" ht="31.5" x14ac:dyDescent="0.25">
      <c r="A2590" s="29" t="s">
        <v>4705</v>
      </c>
      <c r="B2590" s="62" t="s">
        <v>4191</v>
      </c>
      <c r="C2590" s="81" t="s">
        <v>3332</v>
      </c>
      <c r="D2590" s="80">
        <v>21560766</v>
      </c>
      <c r="E2590" s="30" t="s">
        <v>7</v>
      </c>
      <c r="F2590" s="82">
        <v>0</v>
      </c>
      <c r="G2590" s="50">
        <v>0</v>
      </c>
      <c r="H2590" s="82">
        <v>2071.65</v>
      </c>
      <c r="I2590" s="50">
        <v>0</v>
      </c>
    </row>
    <row r="2591" spans="1:9" ht="31.5" x14ac:dyDescent="0.25">
      <c r="A2591" s="29" t="s">
        <v>4705</v>
      </c>
      <c r="B2591" s="62" t="s">
        <v>4191</v>
      </c>
      <c r="C2591" s="81" t="s">
        <v>4154</v>
      </c>
      <c r="D2591" s="80">
        <v>24789699</v>
      </c>
      <c r="E2591" s="30" t="s">
        <v>7</v>
      </c>
      <c r="F2591" s="82">
        <v>0</v>
      </c>
      <c r="G2591" s="50">
        <v>0</v>
      </c>
      <c r="H2591" s="82">
        <v>30174.95</v>
      </c>
      <c r="I2591" s="50">
        <v>0</v>
      </c>
    </row>
    <row r="2592" spans="1:9" ht="31.5" x14ac:dyDescent="0.25">
      <c r="A2592" s="29" t="s">
        <v>4705</v>
      </c>
      <c r="B2592" s="62" t="s">
        <v>4191</v>
      </c>
      <c r="C2592" s="81" t="s">
        <v>4242</v>
      </c>
      <c r="D2592" s="49" t="s">
        <v>4243</v>
      </c>
      <c r="E2592" s="30" t="s">
        <v>7</v>
      </c>
      <c r="F2592" s="82">
        <v>3150</v>
      </c>
      <c r="G2592" s="50">
        <v>0</v>
      </c>
      <c r="H2592" s="82">
        <v>0</v>
      </c>
      <c r="I2592" s="50">
        <v>0</v>
      </c>
    </row>
    <row r="2593" spans="1:9" ht="31.5" x14ac:dyDescent="0.25">
      <c r="A2593" s="29" t="s">
        <v>4705</v>
      </c>
      <c r="B2593" s="62" t="s">
        <v>4191</v>
      </c>
      <c r="C2593" s="81" t="s">
        <v>4244</v>
      </c>
      <c r="D2593" s="49" t="s">
        <v>4245</v>
      </c>
      <c r="E2593" s="30" t="s">
        <v>7</v>
      </c>
      <c r="F2593" s="82">
        <v>0</v>
      </c>
      <c r="G2593" s="50">
        <v>0</v>
      </c>
      <c r="H2593" s="82">
        <v>258</v>
      </c>
      <c r="I2593" s="50">
        <v>0</v>
      </c>
    </row>
    <row r="2594" spans="1:9" ht="31.5" x14ac:dyDescent="0.25">
      <c r="A2594" s="29" t="s">
        <v>4705</v>
      </c>
      <c r="B2594" s="62" t="s">
        <v>4191</v>
      </c>
      <c r="C2594" s="81" t="s">
        <v>4246</v>
      </c>
      <c r="D2594" s="62" t="s">
        <v>34</v>
      </c>
      <c r="E2594" s="30" t="s">
        <v>7</v>
      </c>
      <c r="F2594" s="82">
        <v>225.18</v>
      </c>
      <c r="G2594" s="50">
        <v>0</v>
      </c>
      <c r="H2594" s="82">
        <v>225.18</v>
      </c>
      <c r="I2594" s="50">
        <v>0</v>
      </c>
    </row>
    <row r="2595" spans="1:9" ht="31.5" x14ac:dyDescent="0.25">
      <c r="A2595" s="29" t="s">
        <v>4705</v>
      </c>
      <c r="B2595" s="62" t="s">
        <v>4191</v>
      </c>
      <c r="C2595" s="36" t="s">
        <v>4596</v>
      </c>
      <c r="D2595" s="62" t="s">
        <v>34</v>
      </c>
      <c r="E2595" s="30" t="s">
        <v>7</v>
      </c>
      <c r="F2595" s="82">
        <v>8900</v>
      </c>
      <c r="G2595" s="50">
        <v>0</v>
      </c>
      <c r="H2595" s="82">
        <v>5400</v>
      </c>
      <c r="I2595" s="50">
        <v>0</v>
      </c>
    </row>
    <row r="2596" spans="1:9" ht="31.5" x14ac:dyDescent="0.25">
      <c r="A2596" s="29" t="s">
        <v>4705</v>
      </c>
      <c r="B2596" s="62" t="s">
        <v>4191</v>
      </c>
      <c r="C2596" s="81" t="s">
        <v>4247</v>
      </c>
      <c r="D2596" s="49" t="s">
        <v>3900</v>
      </c>
      <c r="E2596" s="30" t="s">
        <v>7</v>
      </c>
      <c r="F2596" s="82">
        <v>0</v>
      </c>
      <c r="G2596" s="50">
        <v>0</v>
      </c>
      <c r="H2596" s="82">
        <v>29230</v>
      </c>
      <c r="I2596" s="50">
        <v>0</v>
      </c>
    </row>
    <row r="2597" spans="1:9" ht="31.5" x14ac:dyDescent="0.25">
      <c r="A2597" s="29" t="s">
        <v>4705</v>
      </c>
      <c r="B2597" s="62" t="s">
        <v>4191</v>
      </c>
      <c r="C2597" s="81" t="s">
        <v>4248</v>
      </c>
      <c r="D2597" s="62" t="s">
        <v>34</v>
      </c>
      <c r="E2597" s="30" t="s">
        <v>7</v>
      </c>
      <c r="F2597" s="82">
        <v>0</v>
      </c>
      <c r="G2597" s="50">
        <v>0</v>
      </c>
      <c r="H2597" s="82">
        <v>3125</v>
      </c>
      <c r="I2597" s="50">
        <v>0</v>
      </c>
    </row>
    <row r="2598" spans="1:9" ht="31.5" x14ac:dyDescent="0.25">
      <c r="A2598" s="29" t="s">
        <v>4705</v>
      </c>
      <c r="B2598" s="62" t="s">
        <v>4191</v>
      </c>
      <c r="C2598" s="81" t="s">
        <v>4223</v>
      </c>
      <c r="D2598" s="49" t="s">
        <v>4224</v>
      </c>
      <c r="E2598" s="30" t="s">
        <v>7</v>
      </c>
      <c r="F2598" s="82">
        <v>6584.5</v>
      </c>
      <c r="G2598" s="50">
        <v>0</v>
      </c>
      <c r="H2598" s="82">
        <v>68224.5</v>
      </c>
      <c r="I2598" s="50">
        <v>0</v>
      </c>
    </row>
    <row r="2599" spans="1:9" ht="31.5" x14ac:dyDescent="0.25">
      <c r="A2599" s="29" t="s">
        <v>4705</v>
      </c>
      <c r="B2599" s="62" t="s">
        <v>4191</v>
      </c>
      <c r="C2599" s="81" t="s">
        <v>4249</v>
      </c>
      <c r="D2599" s="49" t="s">
        <v>4250</v>
      </c>
      <c r="E2599" s="30" t="s">
        <v>7</v>
      </c>
      <c r="F2599" s="82">
        <v>107.4</v>
      </c>
      <c r="G2599" s="50">
        <v>0</v>
      </c>
      <c r="H2599" s="82">
        <v>0</v>
      </c>
      <c r="I2599" s="50">
        <v>0</v>
      </c>
    </row>
    <row r="2600" spans="1:9" ht="31.5" x14ac:dyDescent="0.25">
      <c r="A2600" s="29" t="s">
        <v>4705</v>
      </c>
      <c r="B2600" s="62" t="s">
        <v>4191</v>
      </c>
      <c r="C2600" s="81" t="s">
        <v>4251</v>
      </c>
      <c r="D2600" s="49" t="s">
        <v>4252</v>
      </c>
      <c r="E2600" s="30" t="s">
        <v>7</v>
      </c>
      <c r="F2600" s="82">
        <v>80.400000000000006</v>
      </c>
      <c r="G2600" s="50">
        <v>0</v>
      </c>
      <c r="H2600" s="82">
        <v>13.4</v>
      </c>
      <c r="I2600" s="50">
        <v>0</v>
      </c>
    </row>
    <row r="2601" spans="1:9" ht="31.5" x14ac:dyDescent="0.25">
      <c r="A2601" s="29" t="s">
        <v>4705</v>
      </c>
      <c r="B2601" s="62" t="s">
        <v>4191</v>
      </c>
      <c r="C2601" s="81" t="s">
        <v>4253</v>
      </c>
      <c r="D2601" s="62" t="s">
        <v>34</v>
      </c>
      <c r="E2601" s="30" t="s">
        <v>7</v>
      </c>
      <c r="F2601" s="82">
        <v>26448.9</v>
      </c>
      <c r="G2601" s="50">
        <v>0</v>
      </c>
      <c r="H2601" s="82">
        <v>26448.9</v>
      </c>
      <c r="I2601" s="50">
        <v>0</v>
      </c>
    </row>
    <row r="2602" spans="1:9" ht="47.25" x14ac:dyDescent="0.25">
      <c r="A2602" s="29" t="s">
        <v>4705</v>
      </c>
      <c r="B2602" s="62" t="s">
        <v>4191</v>
      </c>
      <c r="C2602" s="81" t="s">
        <v>4254</v>
      </c>
      <c r="D2602" s="49" t="s">
        <v>4255</v>
      </c>
      <c r="E2602" s="30" t="s">
        <v>7</v>
      </c>
      <c r="F2602" s="82">
        <v>0</v>
      </c>
      <c r="G2602" s="50">
        <v>0</v>
      </c>
      <c r="H2602" s="82">
        <v>2321.6</v>
      </c>
      <c r="I2602" s="50">
        <v>0</v>
      </c>
    </row>
    <row r="2603" spans="1:9" ht="31.5" x14ac:dyDescent="0.25">
      <c r="A2603" s="29" t="s">
        <v>4705</v>
      </c>
      <c r="B2603" s="62" t="s">
        <v>4191</v>
      </c>
      <c r="C2603" s="81" t="s">
        <v>4256</v>
      </c>
      <c r="D2603" s="62" t="s">
        <v>34</v>
      </c>
      <c r="E2603" s="30" t="s">
        <v>7</v>
      </c>
      <c r="F2603" s="82">
        <v>9002</v>
      </c>
      <c r="G2603" s="50">
        <v>0</v>
      </c>
      <c r="H2603" s="82">
        <v>9902</v>
      </c>
      <c r="I2603" s="50">
        <v>0</v>
      </c>
    </row>
    <row r="2604" spans="1:9" ht="31.5" x14ac:dyDescent="0.25">
      <c r="A2604" s="29" t="s">
        <v>4705</v>
      </c>
      <c r="B2604" s="62" t="s">
        <v>4191</v>
      </c>
      <c r="C2604" s="83" t="s">
        <v>4257</v>
      </c>
      <c r="D2604" s="24" t="s">
        <v>2423</v>
      </c>
      <c r="E2604" s="30" t="s">
        <v>7</v>
      </c>
      <c r="F2604" s="84">
        <v>921972.08</v>
      </c>
      <c r="G2604" s="50">
        <v>0</v>
      </c>
      <c r="H2604" s="85">
        <v>0</v>
      </c>
      <c r="I2604" s="50">
        <v>0</v>
      </c>
    </row>
    <row r="2605" spans="1:9" ht="47.25" x14ac:dyDescent="0.25">
      <c r="A2605" s="29" t="s">
        <v>4705</v>
      </c>
      <c r="B2605" s="62" t="s">
        <v>4191</v>
      </c>
      <c r="C2605" s="86" t="s">
        <v>4258</v>
      </c>
      <c r="D2605" s="37">
        <v>37992781</v>
      </c>
      <c r="E2605" s="24" t="s">
        <v>32</v>
      </c>
      <c r="F2605" s="50">
        <v>4478.9399999999996</v>
      </c>
      <c r="G2605" s="50">
        <v>0</v>
      </c>
      <c r="H2605" s="84">
        <v>141379.26</v>
      </c>
      <c r="I2605" s="50">
        <v>0</v>
      </c>
    </row>
    <row r="2606" spans="1:9" ht="78.75" x14ac:dyDescent="0.25">
      <c r="A2606" s="29" t="s">
        <v>4705</v>
      </c>
      <c r="B2606" s="62" t="s">
        <v>4191</v>
      </c>
      <c r="C2606" s="86" t="s">
        <v>4259</v>
      </c>
      <c r="D2606" s="37">
        <v>37992781</v>
      </c>
      <c r="E2606" s="24" t="s">
        <v>32</v>
      </c>
      <c r="F2606" s="84">
        <v>3886.34</v>
      </c>
      <c r="G2606" s="50">
        <v>0</v>
      </c>
      <c r="H2606" s="84">
        <v>26289.51</v>
      </c>
      <c r="I2606" s="50">
        <v>0</v>
      </c>
    </row>
    <row r="2607" spans="1:9" ht="31.5" x14ac:dyDescent="0.25">
      <c r="A2607" s="29" t="s">
        <v>4705</v>
      </c>
      <c r="B2607" s="62" t="s">
        <v>4191</v>
      </c>
      <c r="C2607" s="86" t="s">
        <v>4260</v>
      </c>
      <c r="D2607" s="37">
        <v>37992781</v>
      </c>
      <c r="E2607" s="24" t="s">
        <v>32</v>
      </c>
      <c r="F2607" s="84">
        <v>5603.28</v>
      </c>
      <c r="G2607" s="50">
        <v>0</v>
      </c>
      <c r="H2607" s="84">
        <v>23168.93</v>
      </c>
      <c r="I2607" s="50">
        <v>0</v>
      </c>
    </row>
    <row r="2608" spans="1:9" ht="31.5" x14ac:dyDescent="0.25">
      <c r="A2608" s="29" t="s">
        <v>4705</v>
      </c>
      <c r="B2608" s="62" t="s">
        <v>4191</v>
      </c>
      <c r="C2608" s="86" t="s">
        <v>4261</v>
      </c>
      <c r="D2608" s="37">
        <v>37992781</v>
      </c>
      <c r="E2608" s="24" t="s">
        <v>32</v>
      </c>
      <c r="F2608" s="84">
        <v>1430.48</v>
      </c>
      <c r="G2608" s="50">
        <v>0</v>
      </c>
      <c r="H2608" s="84">
        <v>1430.48</v>
      </c>
      <c r="I2608" s="50">
        <v>0</v>
      </c>
    </row>
    <row r="2609" spans="1:9" x14ac:dyDescent="0.25">
      <c r="A2609" s="87" t="s">
        <v>45</v>
      </c>
      <c r="B2609" s="87" t="s">
        <v>34</v>
      </c>
      <c r="C2609" s="87" t="s">
        <v>34</v>
      </c>
      <c r="D2609" s="87" t="s">
        <v>34</v>
      </c>
      <c r="E2609" s="87" t="s">
        <v>34</v>
      </c>
      <c r="F2609" s="88">
        <f>SUM(F2532:F2608)</f>
        <v>1424954.02</v>
      </c>
      <c r="G2609" s="88">
        <f>SUM(G2532:G2608)</f>
        <v>0</v>
      </c>
      <c r="H2609" s="88">
        <f>SUM(H2532:H2608)</f>
        <v>922081.50000000012</v>
      </c>
      <c r="I2609" s="88">
        <f>SUM(I2532:I2608)</f>
        <v>0</v>
      </c>
    </row>
    <row r="2610" spans="1:9" ht="31.5" x14ac:dyDescent="0.25">
      <c r="A2610" s="33" t="s">
        <v>4711</v>
      </c>
      <c r="B2610" s="33" t="s">
        <v>587</v>
      </c>
      <c r="C2610" s="33" t="s">
        <v>4314</v>
      </c>
      <c r="D2610" s="33" t="s">
        <v>4315</v>
      </c>
      <c r="E2610" s="33" t="s">
        <v>7</v>
      </c>
      <c r="F2610" s="32">
        <v>840</v>
      </c>
      <c r="G2610" s="32">
        <v>840</v>
      </c>
      <c r="H2610" s="32">
        <v>840</v>
      </c>
      <c r="I2610" s="32">
        <v>840</v>
      </c>
    </row>
    <row r="2611" spans="1:9" ht="31.5" x14ac:dyDescent="0.25">
      <c r="A2611" s="33" t="s">
        <v>4711</v>
      </c>
      <c r="B2611" s="33" t="s">
        <v>587</v>
      </c>
      <c r="C2611" s="36" t="s">
        <v>4596</v>
      </c>
      <c r="D2611" s="33" t="s">
        <v>34</v>
      </c>
      <c r="E2611" s="33" t="s">
        <v>7</v>
      </c>
      <c r="F2611" s="32">
        <v>4297</v>
      </c>
      <c r="G2611" s="32">
        <v>4297</v>
      </c>
      <c r="H2611" s="32">
        <v>4297</v>
      </c>
      <c r="I2611" s="32">
        <v>4297</v>
      </c>
    </row>
    <row r="2612" spans="1:9" ht="31.5" x14ac:dyDescent="0.25">
      <c r="A2612" s="33" t="s">
        <v>4711</v>
      </c>
      <c r="B2612" s="33" t="s">
        <v>587</v>
      </c>
      <c r="C2612" s="33" t="s">
        <v>4596</v>
      </c>
      <c r="D2612" s="33" t="s">
        <v>34</v>
      </c>
      <c r="E2612" s="33" t="s">
        <v>7</v>
      </c>
      <c r="F2612" s="32">
        <v>312.06</v>
      </c>
      <c r="G2612" s="32">
        <v>312.06</v>
      </c>
      <c r="H2612" s="32">
        <v>312.06</v>
      </c>
      <c r="I2612" s="32">
        <v>312.06</v>
      </c>
    </row>
    <row r="2613" spans="1:9" ht="31.5" x14ac:dyDescent="0.25">
      <c r="A2613" s="33" t="s">
        <v>4711</v>
      </c>
      <c r="B2613" s="33" t="s">
        <v>587</v>
      </c>
      <c r="C2613" s="33" t="s">
        <v>4316</v>
      </c>
      <c r="D2613" s="33" t="s">
        <v>4317</v>
      </c>
      <c r="E2613" s="33" t="s">
        <v>7</v>
      </c>
      <c r="F2613" s="32">
        <v>312</v>
      </c>
      <c r="G2613" s="32">
        <v>312</v>
      </c>
      <c r="H2613" s="32">
        <v>312</v>
      </c>
      <c r="I2613" s="32">
        <v>312</v>
      </c>
    </row>
    <row r="2614" spans="1:9" ht="31.5" x14ac:dyDescent="0.25">
      <c r="A2614" s="33" t="s">
        <v>4711</v>
      </c>
      <c r="B2614" s="33" t="s">
        <v>587</v>
      </c>
      <c r="C2614" s="33" t="s">
        <v>4318</v>
      </c>
      <c r="D2614" s="33" t="s">
        <v>4319</v>
      </c>
      <c r="E2614" s="33" t="s">
        <v>7</v>
      </c>
      <c r="F2614" s="32">
        <v>81</v>
      </c>
      <c r="G2614" s="32">
        <v>81</v>
      </c>
      <c r="H2614" s="32">
        <v>81</v>
      </c>
      <c r="I2614" s="32">
        <v>81</v>
      </c>
    </row>
    <row r="2615" spans="1:9" ht="31.5" x14ac:dyDescent="0.25">
      <c r="A2615" s="33" t="s">
        <v>4711</v>
      </c>
      <c r="B2615" s="33" t="s">
        <v>587</v>
      </c>
      <c r="C2615" s="33" t="s">
        <v>4320</v>
      </c>
      <c r="D2615" s="33" t="s">
        <v>4321</v>
      </c>
      <c r="E2615" s="33" t="s">
        <v>7</v>
      </c>
      <c r="F2615" s="32">
        <v>1368</v>
      </c>
      <c r="G2615" s="32">
        <v>1368</v>
      </c>
      <c r="H2615" s="32">
        <v>1368</v>
      </c>
      <c r="I2615" s="32">
        <v>1368</v>
      </c>
    </row>
    <row r="2616" spans="1:9" ht="31.5" x14ac:dyDescent="0.25">
      <c r="A2616" s="33" t="s">
        <v>4711</v>
      </c>
      <c r="B2616" s="33" t="s">
        <v>587</v>
      </c>
      <c r="C2616" s="33" t="s">
        <v>4322</v>
      </c>
      <c r="D2616" s="33" t="s">
        <v>4323</v>
      </c>
      <c r="E2616" s="33" t="s">
        <v>7</v>
      </c>
      <c r="F2616" s="32">
        <v>8812</v>
      </c>
      <c r="G2616" s="32">
        <v>8812</v>
      </c>
      <c r="H2616" s="32">
        <v>8812</v>
      </c>
      <c r="I2616" s="32">
        <v>8812</v>
      </c>
    </row>
    <row r="2617" spans="1:9" ht="31.5" x14ac:dyDescent="0.25">
      <c r="A2617" s="33" t="s">
        <v>4711</v>
      </c>
      <c r="B2617" s="33" t="s">
        <v>587</v>
      </c>
      <c r="C2617" s="36" t="s">
        <v>4596</v>
      </c>
      <c r="D2617" s="33" t="s">
        <v>34</v>
      </c>
      <c r="E2617" s="33" t="s">
        <v>7</v>
      </c>
      <c r="F2617" s="32">
        <v>8705</v>
      </c>
      <c r="G2617" s="32">
        <v>8705</v>
      </c>
      <c r="H2617" s="32">
        <v>8705</v>
      </c>
      <c r="I2617" s="32">
        <v>8705</v>
      </c>
    </row>
    <row r="2618" spans="1:9" ht="31.5" x14ac:dyDescent="0.25">
      <c r="A2618" s="33" t="s">
        <v>4711</v>
      </c>
      <c r="B2618" s="33" t="s">
        <v>587</v>
      </c>
      <c r="C2618" s="33" t="s">
        <v>4324</v>
      </c>
      <c r="D2618" s="33" t="s">
        <v>4325</v>
      </c>
      <c r="E2618" s="33" t="s">
        <v>7</v>
      </c>
      <c r="F2618" s="32">
        <v>2980</v>
      </c>
      <c r="G2618" s="32">
        <v>0</v>
      </c>
      <c r="H2618" s="32">
        <v>2980</v>
      </c>
      <c r="I2618" s="32">
        <v>0</v>
      </c>
    </row>
    <row r="2619" spans="1:9" ht="31.5" x14ac:dyDescent="0.25">
      <c r="A2619" s="33" t="s">
        <v>4711</v>
      </c>
      <c r="B2619" s="33" t="s">
        <v>587</v>
      </c>
      <c r="C2619" s="36" t="s">
        <v>4596</v>
      </c>
      <c r="D2619" s="33" t="s">
        <v>34</v>
      </c>
      <c r="E2619" s="33" t="s">
        <v>7</v>
      </c>
      <c r="F2619" s="32">
        <v>2550</v>
      </c>
      <c r="G2619" s="32">
        <v>2550</v>
      </c>
      <c r="H2619" s="32">
        <v>2550</v>
      </c>
      <c r="I2619" s="32">
        <v>2550</v>
      </c>
    </row>
    <row r="2620" spans="1:9" ht="31.5" x14ac:dyDescent="0.25">
      <c r="A2620" s="33" t="s">
        <v>4711</v>
      </c>
      <c r="B2620" s="33" t="s">
        <v>587</v>
      </c>
      <c r="C2620" s="33" t="s">
        <v>4326</v>
      </c>
      <c r="D2620" s="33" t="s">
        <v>4327</v>
      </c>
      <c r="E2620" s="33" t="s">
        <v>7</v>
      </c>
      <c r="F2620" s="32">
        <v>444</v>
      </c>
      <c r="G2620" s="32">
        <v>0</v>
      </c>
      <c r="H2620" s="32">
        <v>444</v>
      </c>
      <c r="I2620" s="32">
        <v>0</v>
      </c>
    </row>
    <row r="2621" spans="1:9" ht="31.5" x14ac:dyDescent="0.25">
      <c r="A2621" s="33" t="s">
        <v>4711</v>
      </c>
      <c r="B2621" s="33" t="s">
        <v>587</v>
      </c>
      <c r="C2621" s="33" t="s">
        <v>4328</v>
      </c>
      <c r="D2621" s="33" t="s">
        <v>4329</v>
      </c>
      <c r="E2621" s="33" t="s">
        <v>7</v>
      </c>
      <c r="F2621" s="32">
        <v>9860</v>
      </c>
      <c r="G2621" s="32">
        <v>0</v>
      </c>
      <c r="H2621" s="32">
        <v>9860</v>
      </c>
      <c r="I2621" s="32">
        <v>0</v>
      </c>
    </row>
    <row r="2622" spans="1:9" ht="31.5" x14ac:dyDescent="0.25">
      <c r="A2622" s="33" t="s">
        <v>4711</v>
      </c>
      <c r="B2622" s="33" t="s">
        <v>587</v>
      </c>
      <c r="C2622" s="33" t="s">
        <v>4330</v>
      </c>
      <c r="D2622" s="33" t="s">
        <v>4331</v>
      </c>
      <c r="E2622" s="33" t="s">
        <v>7</v>
      </c>
      <c r="F2622" s="32">
        <v>711000</v>
      </c>
      <c r="G2622" s="32">
        <v>711000</v>
      </c>
      <c r="H2622" s="32">
        <v>711000</v>
      </c>
      <c r="I2622" s="32">
        <v>711000</v>
      </c>
    </row>
    <row r="2623" spans="1:9" ht="31.5" x14ac:dyDescent="0.25">
      <c r="A2623" s="33" t="s">
        <v>4711</v>
      </c>
      <c r="B2623" s="33" t="s">
        <v>587</v>
      </c>
      <c r="C2623" s="33" t="s">
        <v>4332</v>
      </c>
      <c r="D2623" s="33" t="s">
        <v>4333</v>
      </c>
      <c r="E2623" s="33" t="s">
        <v>7</v>
      </c>
      <c r="F2623" s="32">
        <v>1260</v>
      </c>
      <c r="G2623" s="32">
        <v>1260</v>
      </c>
      <c r="H2623" s="32">
        <v>1260</v>
      </c>
      <c r="I2623" s="32">
        <v>1260</v>
      </c>
    </row>
    <row r="2624" spans="1:9" ht="31.5" x14ac:dyDescent="0.25">
      <c r="A2624" s="33" t="s">
        <v>4711</v>
      </c>
      <c r="B2624" s="33" t="s">
        <v>587</v>
      </c>
      <c r="C2624" s="33" t="s">
        <v>4334</v>
      </c>
      <c r="D2624" s="33" t="s">
        <v>4335</v>
      </c>
      <c r="E2624" s="33" t="s">
        <v>7</v>
      </c>
      <c r="F2624" s="32">
        <v>255360</v>
      </c>
      <c r="G2624" s="32">
        <v>255360</v>
      </c>
      <c r="H2624" s="32">
        <v>255360</v>
      </c>
      <c r="I2624" s="32">
        <v>255360</v>
      </c>
    </row>
    <row r="2625" spans="1:9" ht="31.5" x14ac:dyDescent="0.25">
      <c r="A2625" s="33" t="s">
        <v>4711</v>
      </c>
      <c r="B2625" s="33" t="s">
        <v>587</v>
      </c>
      <c r="C2625" s="36" t="s">
        <v>4596</v>
      </c>
      <c r="D2625" s="33" t="s">
        <v>34</v>
      </c>
      <c r="E2625" s="33" t="s">
        <v>7</v>
      </c>
      <c r="F2625" s="32">
        <v>955</v>
      </c>
      <c r="G2625" s="32">
        <v>955</v>
      </c>
      <c r="H2625" s="32">
        <v>955</v>
      </c>
      <c r="I2625" s="32">
        <v>955</v>
      </c>
    </row>
    <row r="2626" spans="1:9" ht="31.5" x14ac:dyDescent="0.25">
      <c r="A2626" s="33" t="s">
        <v>4711</v>
      </c>
      <c r="B2626" s="33" t="s">
        <v>587</v>
      </c>
      <c r="C2626" s="33" t="s">
        <v>4336</v>
      </c>
      <c r="D2626" s="33" t="s">
        <v>4337</v>
      </c>
      <c r="E2626" s="33" t="s">
        <v>7</v>
      </c>
      <c r="F2626" s="32">
        <v>45633</v>
      </c>
      <c r="G2626" s="32">
        <v>45633</v>
      </c>
      <c r="H2626" s="32">
        <v>45633</v>
      </c>
      <c r="I2626" s="32">
        <v>45633</v>
      </c>
    </row>
    <row r="2627" spans="1:9" ht="31.5" x14ac:dyDescent="0.25">
      <c r="A2627" s="33" t="s">
        <v>4711</v>
      </c>
      <c r="B2627" s="33" t="s">
        <v>587</v>
      </c>
      <c r="C2627" s="33" t="s">
        <v>2731</v>
      </c>
      <c r="D2627" s="33" t="s">
        <v>131</v>
      </c>
      <c r="E2627" s="33" t="s">
        <v>7</v>
      </c>
      <c r="F2627" s="32">
        <v>1416</v>
      </c>
      <c r="G2627" s="32">
        <v>0</v>
      </c>
      <c r="H2627" s="32">
        <v>1416</v>
      </c>
      <c r="I2627" s="32">
        <v>0</v>
      </c>
    </row>
    <row r="2628" spans="1:9" ht="31.5" x14ac:dyDescent="0.25">
      <c r="A2628" s="33" t="s">
        <v>4711</v>
      </c>
      <c r="B2628" s="33" t="s">
        <v>587</v>
      </c>
      <c r="C2628" s="33" t="s">
        <v>4338</v>
      </c>
      <c r="D2628" s="33" t="s">
        <v>4339</v>
      </c>
      <c r="E2628" s="33" t="s">
        <v>7</v>
      </c>
      <c r="F2628" s="32">
        <v>33</v>
      </c>
      <c r="G2628" s="32">
        <v>33</v>
      </c>
      <c r="H2628" s="32">
        <v>33</v>
      </c>
      <c r="I2628" s="32">
        <v>33</v>
      </c>
    </row>
    <row r="2629" spans="1:9" ht="31.5" x14ac:dyDescent="0.25">
      <c r="A2629" s="33" t="s">
        <v>4711</v>
      </c>
      <c r="B2629" s="33" t="s">
        <v>587</v>
      </c>
      <c r="C2629" s="33" t="s">
        <v>4340</v>
      </c>
      <c r="D2629" s="33" t="s">
        <v>14</v>
      </c>
      <c r="E2629" s="33" t="s">
        <v>7</v>
      </c>
      <c r="F2629" s="32">
        <v>9</v>
      </c>
      <c r="G2629" s="32">
        <v>0</v>
      </c>
      <c r="H2629" s="32">
        <v>9</v>
      </c>
      <c r="I2629" s="32">
        <v>0</v>
      </c>
    </row>
    <row r="2630" spans="1:9" ht="31.5" x14ac:dyDescent="0.25">
      <c r="A2630" s="33" t="s">
        <v>4711</v>
      </c>
      <c r="B2630" s="33" t="s">
        <v>587</v>
      </c>
      <c r="C2630" s="33" t="s">
        <v>4341</v>
      </c>
      <c r="D2630" s="33" t="s">
        <v>4342</v>
      </c>
      <c r="E2630" s="33" t="s">
        <v>7</v>
      </c>
      <c r="F2630" s="32">
        <v>13741</v>
      </c>
      <c r="G2630" s="32">
        <v>13741</v>
      </c>
      <c r="H2630" s="32">
        <v>13741</v>
      </c>
      <c r="I2630" s="32">
        <v>13741</v>
      </c>
    </row>
    <row r="2631" spans="1:9" ht="31.5" x14ac:dyDescent="0.25">
      <c r="A2631" s="33" t="s">
        <v>4711</v>
      </c>
      <c r="B2631" s="33" t="s">
        <v>587</v>
      </c>
      <c r="C2631" s="33" t="s">
        <v>4343</v>
      </c>
      <c r="D2631" s="33" t="s">
        <v>4344</v>
      </c>
      <c r="E2631" s="33" t="s">
        <v>7</v>
      </c>
      <c r="F2631" s="32">
        <v>18000</v>
      </c>
      <c r="G2631" s="32">
        <v>18000</v>
      </c>
      <c r="H2631" s="32">
        <v>18000</v>
      </c>
      <c r="I2631" s="32">
        <v>18000</v>
      </c>
    </row>
    <row r="2632" spans="1:9" ht="31.5" x14ac:dyDescent="0.25">
      <c r="A2632" s="33" t="s">
        <v>4711</v>
      </c>
      <c r="B2632" s="33" t="s">
        <v>587</v>
      </c>
      <c r="C2632" s="33" t="s">
        <v>4345</v>
      </c>
      <c r="D2632" s="33" t="s">
        <v>4346</v>
      </c>
      <c r="E2632" s="33" t="s">
        <v>7</v>
      </c>
      <c r="F2632" s="32">
        <v>271</v>
      </c>
      <c r="G2632" s="32">
        <v>0</v>
      </c>
      <c r="H2632" s="32">
        <v>271</v>
      </c>
      <c r="I2632" s="32">
        <v>0</v>
      </c>
    </row>
    <row r="2633" spans="1:9" ht="31.5" x14ac:dyDescent="0.25">
      <c r="A2633" s="33" t="s">
        <v>4711</v>
      </c>
      <c r="B2633" s="33" t="s">
        <v>587</v>
      </c>
      <c r="C2633" s="33" t="s">
        <v>4347</v>
      </c>
      <c r="D2633" s="33" t="s">
        <v>34</v>
      </c>
      <c r="E2633" s="33" t="s">
        <v>7</v>
      </c>
      <c r="F2633" s="32">
        <v>2040000</v>
      </c>
      <c r="G2633" s="32">
        <v>2040000</v>
      </c>
      <c r="H2633" s="32">
        <v>2040000</v>
      </c>
      <c r="I2633" s="32">
        <v>2040000</v>
      </c>
    </row>
    <row r="2634" spans="1:9" ht="31.5" x14ac:dyDescent="0.25">
      <c r="A2634" s="33" t="s">
        <v>4711</v>
      </c>
      <c r="B2634" s="33" t="s">
        <v>587</v>
      </c>
      <c r="C2634" s="33" t="s">
        <v>4348</v>
      </c>
      <c r="D2634" s="33" t="s">
        <v>2270</v>
      </c>
      <c r="E2634" s="33" t="s">
        <v>7</v>
      </c>
      <c r="F2634" s="32">
        <v>42000</v>
      </c>
      <c r="G2634" s="32">
        <v>42000</v>
      </c>
      <c r="H2634" s="32">
        <v>42000</v>
      </c>
      <c r="I2634" s="32">
        <v>42000</v>
      </c>
    </row>
    <row r="2635" spans="1:9" ht="31.5" x14ac:dyDescent="0.25">
      <c r="A2635" s="33" t="s">
        <v>4711</v>
      </c>
      <c r="B2635" s="33" t="s">
        <v>587</v>
      </c>
      <c r="C2635" s="33" t="s">
        <v>4349</v>
      </c>
      <c r="D2635" s="33" t="s">
        <v>4350</v>
      </c>
      <c r="E2635" s="33" t="s">
        <v>7</v>
      </c>
      <c r="F2635" s="32">
        <v>293321</v>
      </c>
      <c r="G2635" s="32">
        <v>293321</v>
      </c>
      <c r="H2635" s="32">
        <v>293321</v>
      </c>
      <c r="I2635" s="32">
        <v>293321</v>
      </c>
    </row>
    <row r="2636" spans="1:9" ht="31.5" x14ac:dyDescent="0.25">
      <c r="A2636" s="33" t="s">
        <v>4711</v>
      </c>
      <c r="B2636" s="33" t="s">
        <v>587</v>
      </c>
      <c r="C2636" s="33" t="s">
        <v>4349</v>
      </c>
      <c r="D2636" s="33" t="s">
        <v>4350</v>
      </c>
      <c r="E2636" s="33" t="s">
        <v>7</v>
      </c>
      <c r="F2636" s="32">
        <v>71910</v>
      </c>
      <c r="G2636" s="32">
        <v>71910</v>
      </c>
      <c r="H2636" s="32">
        <v>71910</v>
      </c>
      <c r="I2636" s="32">
        <v>71910</v>
      </c>
    </row>
    <row r="2637" spans="1:9" ht="31.5" x14ac:dyDescent="0.25">
      <c r="A2637" s="33" t="s">
        <v>4711</v>
      </c>
      <c r="B2637" s="33" t="s">
        <v>587</v>
      </c>
      <c r="C2637" s="33" t="s">
        <v>4351</v>
      </c>
      <c r="D2637" s="33" t="s">
        <v>4352</v>
      </c>
      <c r="E2637" s="33" t="s">
        <v>7</v>
      </c>
      <c r="F2637" s="32">
        <v>30000</v>
      </c>
      <c r="G2637" s="32">
        <v>30000</v>
      </c>
      <c r="H2637" s="32">
        <v>30000</v>
      </c>
      <c r="I2637" s="32">
        <v>30000</v>
      </c>
    </row>
    <row r="2638" spans="1:9" ht="31.5" x14ac:dyDescent="0.25">
      <c r="A2638" s="33" t="s">
        <v>4711</v>
      </c>
      <c r="B2638" s="33" t="s">
        <v>587</v>
      </c>
      <c r="C2638" s="33" t="s">
        <v>4353</v>
      </c>
      <c r="D2638" s="33" t="s">
        <v>4354</v>
      </c>
      <c r="E2638" s="33" t="s">
        <v>7</v>
      </c>
      <c r="F2638" s="32">
        <v>14</v>
      </c>
      <c r="G2638" s="32">
        <v>14</v>
      </c>
      <c r="H2638" s="32">
        <v>14</v>
      </c>
      <c r="I2638" s="32">
        <v>14</v>
      </c>
    </row>
    <row r="2639" spans="1:9" ht="31.5" x14ac:dyDescent="0.25">
      <c r="A2639" s="33" t="s">
        <v>4711</v>
      </c>
      <c r="B2639" s="33" t="s">
        <v>587</v>
      </c>
      <c r="C2639" s="33" t="s">
        <v>4355</v>
      </c>
      <c r="D2639" s="33" t="s">
        <v>4356</v>
      </c>
      <c r="E2639" s="33" t="s">
        <v>7</v>
      </c>
      <c r="F2639" s="32">
        <v>27810</v>
      </c>
      <c r="G2639" s="32">
        <v>27810</v>
      </c>
      <c r="H2639" s="32">
        <v>27810</v>
      </c>
      <c r="I2639" s="32">
        <v>27810</v>
      </c>
    </row>
    <row r="2640" spans="1:9" ht="31.5" x14ac:dyDescent="0.25">
      <c r="A2640" s="33" t="s">
        <v>4711</v>
      </c>
      <c r="B2640" s="33" t="s">
        <v>587</v>
      </c>
      <c r="C2640" s="33" t="s">
        <v>4355</v>
      </c>
      <c r="D2640" s="33" t="s">
        <v>4356</v>
      </c>
      <c r="E2640" s="33" t="s">
        <v>7</v>
      </c>
      <c r="F2640" s="32">
        <v>13390</v>
      </c>
      <c r="G2640" s="32">
        <v>0</v>
      </c>
      <c r="H2640" s="32">
        <v>13390</v>
      </c>
      <c r="I2640" s="32">
        <v>0</v>
      </c>
    </row>
    <row r="2641" spans="1:9" ht="31.5" x14ac:dyDescent="0.25">
      <c r="A2641" s="33" t="s">
        <v>4711</v>
      </c>
      <c r="B2641" s="33" t="s">
        <v>587</v>
      </c>
      <c r="C2641" s="33" t="s">
        <v>4712</v>
      </c>
      <c r="D2641" s="33" t="s">
        <v>34</v>
      </c>
      <c r="E2641" s="33" t="s">
        <v>59</v>
      </c>
      <c r="F2641" s="32">
        <v>91632.26</v>
      </c>
      <c r="G2641" s="32">
        <v>832.26</v>
      </c>
      <c r="H2641" s="32">
        <v>91632.26</v>
      </c>
      <c r="I2641" s="32">
        <v>832.26</v>
      </c>
    </row>
    <row r="2642" spans="1:9" ht="31.5" x14ac:dyDescent="0.25">
      <c r="A2642" s="33" t="s">
        <v>4711</v>
      </c>
      <c r="B2642" s="33" t="s">
        <v>587</v>
      </c>
      <c r="C2642" s="33" t="s">
        <v>4357</v>
      </c>
      <c r="D2642" s="33" t="s">
        <v>31</v>
      </c>
      <c r="E2642" s="33" t="s">
        <v>59</v>
      </c>
      <c r="F2642" s="32">
        <v>2305.1999999999998</v>
      </c>
      <c r="G2642" s="32">
        <v>2305</v>
      </c>
      <c r="H2642" s="32">
        <v>2305.1999999999998</v>
      </c>
      <c r="I2642" s="32">
        <v>2305</v>
      </c>
    </row>
    <row r="2643" spans="1:9" ht="31.5" x14ac:dyDescent="0.25">
      <c r="A2643" s="33" t="s">
        <v>4711</v>
      </c>
      <c r="B2643" s="33" t="s">
        <v>587</v>
      </c>
      <c r="C2643" s="33" t="s">
        <v>4357</v>
      </c>
      <c r="D2643" s="33" t="s">
        <v>31</v>
      </c>
      <c r="E2643" s="33" t="s">
        <v>59</v>
      </c>
      <c r="F2643" s="32">
        <v>1333</v>
      </c>
      <c r="G2643" s="32">
        <v>1333</v>
      </c>
      <c r="H2643" s="32">
        <v>1333</v>
      </c>
      <c r="I2643" s="32">
        <v>1333</v>
      </c>
    </row>
    <row r="2644" spans="1:9" ht="31.5" x14ac:dyDescent="0.25">
      <c r="A2644" s="33" t="s">
        <v>4711</v>
      </c>
      <c r="B2644" s="33" t="s">
        <v>587</v>
      </c>
      <c r="C2644" s="33" t="s">
        <v>4358</v>
      </c>
      <c r="D2644" s="33" t="s">
        <v>4359</v>
      </c>
      <c r="E2644" s="33" t="s">
        <v>59</v>
      </c>
      <c r="F2644" s="32">
        <v>2881</v>
      </c>
      <c r="G2644" s="32">
        <v>2881</v>
      </c>
      <c r="H2644" s="32">
        <v>2881</v>
      </c>
      <c r="I2644" s="32">
        <v>2881</v>
      </c>
    </row>
    <row r="2645" spans="1:9" ht="31.5" x14ac:dyDescent="0.25">
      <c r="A2645" s="33" t="s">
        <v>4711</v>
      </c>
      <c r="B2645" s="33" t="s">
        <v>587</v>
      </c>
      <c r="C2645" s="33" t="s">
        <v>4360</v>
      </c>
      <c r="D2645" s="33" t="s">
        <v>4359</v>
      </c>
      <c r="E2645" s="33" t="s">
        <v>59</v>
      </c>
      <c r="F2645" s="32">
        <v>3737</v>
      </c>
      <c r="G2645" s="32">
        <v>3737</v>
      </c>
      <c r="H2645" s="32">
        <v>3737</v>
      </c>
      <c r="I2645" s="32">
        <v>3737</v>
      </c>
    </row>
    <row r="2646" spans="1:9" ht="31.5" x14ac:dyDescent="0.25">
      <c r="A2646" s="33" t="s">
        <v>4711</v>
      </c>
      <c r="B2646" s="33" t="s">
        <v>587</v>
      </c>
      <c r="C2646" s="33" t="s">
        <v>4360</v>
      </c>
      <c r="D2646" s="33" t="s">
        <v>4359</v>
      </c>
      <c r="E2646" s="33" t="s">
        <v>59</v>
      </c>
      <c r="F2646" s="32">
        <v>2121</v>
      </c>
      <c r="G2646" s="32">
        <v>2121</v>
      </c>
      <c r="H2646" s="32">
        <v>2121</v>
      </c>
      <c r="I2646" s="32">
        <v>2121</v>
      </c>
    </row>
    <row r="2647" spans="1:9" ht="31.5" x14ac:dyDescent="0.25">
      <c r="A2647" s="33" t="s">
        <v>4711</v>
      </c>
      <c r="B2647" s="33" t="s">
        <v>587</v>
      </c>
      <c r="C2647" s="33" t="s">
        <v>4360</v>
      </c>
      <c r="D2647" s="33" t="s">
        <v>4359</v>
      </c>
      <c r="E2647" s="33" t="s">
        <v>59</v>
      </c>
      <c r="F2647" s="32">
        <v>2118</v>
      </c>
      <c r="G2647" s="32">
        <v>0</v>
      </c>
      <c r="H2647" s="32">
        <v>2118</v>
      </c>
      <c r="I2647" s="32">
        <v>0</v>
      </c>
    </row>
    <row r="2648" spans="1:9" ht="31.5" x14ac:dyDescent="0.25">
      <c r="A2648" s="33" t="s">
        <v>4711</v>
      </c>
      <c r="B2648" s="33" t="s">
        <v>587</v>
      </c>
      <c r="C2648" s="33" t="s">
        <v>4360</v>
      </c>
      <c r="D2648" s="33" t="s">
        <v>4359</v>
      </c>
      <c r="E2648" s="33" t="s">
        <v>59</v>
      </c>
      <c r="F2648" s="32">
        <v>2881</v>
      </c>
      <c r="G2648" s="32">
        <v>2881</v>
      </c>
      <c r="H2648" s="32">
        <v>2881</v>
      </c>
      <c r="I2648" s="32">
        <v>2881</v>
      </c>
    </row>
    <row r="2649" spans="1:9" ht="31.5" x14ac:dyDescent="0.25">
      <c r="A2649" s="33" t="s">
        <v>4711</v>
      </c>
      <c r="B2649" s="33" t="s">
        <v>587</v>
      </c>
      <c r="C2649" s="33" t="s">
        <v>4358</v>
      </c>
      <c r="D2649" s="33" t="s">
        <v>4359</v>
      </c>
      <c r="E2649" s="33" t="s">
        <v>59</v>
      </c>
      <c r="F2649" s="32">
        <v>2643</v>
      </c>
      <c r="G2649" s="32">
        <v>2643</v>
      </c>
      <c r="H2649" s="32">
        <v>2643</v>
      </c>
      <c r="I2649" s="32">
        <v>2643</v>
      </c>
    </row>
    <row r="2650" spans="1:9" ht="31.5" x14ac:dyDescent="0.25">
      <c r="A2650" s="33" t="s">
        <v>4711</v>
      </c>
      <c r="B2650" s="33" t="s">
        <v>587</v>
      </c>
      <c r="C2650" s="33" t="s">
        <v>4361</v>
      </c>
      <c r="D2650" s="33" t="s">
        <v>4359</v>
      </c>
      <c r="E2650" s="33" t="s">
        <v>59</v>
      </c>
      <c r="F2650" s="32">
        <v>2643</v>
      </c>
      <c r="G2650" s="32">
        <v>2643</v>
      </c>
      <c r="H2650" s="32">
        <v>2643</v>
      </c>
      <c r="I2650" s="32">
        <v>2643</v>
      </c>
    </row>
    <row r="2651" spans="1:9" ht="31.5" x14ac:dyDescent="0.25">
      <c r="A2651" s="33" t="s">
        <v>4711</v>
      </c>
      <c r="B2651" s="33" t="s">
        <v>587</v>
      </c>
      <c r="C2651" s="33" t="s">
        <v>4360</v>
      </c>
      <c r="D2651" s="33" t="s">
        <v>31</v>
      </c>
      <c r="E2651" s="33" t="s">
        <v>59</v>
      </c>
      <c r="F2651" s="32">
        <v>1762</v>
      </c>
      <c r="G2651" s="32">
        <v>1762</v>
      </c>
      <c r="H2651" s="32">
        <v>1762</v>
      </c>
      <c r="I2651" s="32">
        <v>1762</v>
      </c>
    </row>
    <row r="2652" spans="1:9" ht="31.5" x14ac:dyDescent="0.25">
      <c r="A2652" s="33" t="s">
        <v>4711</v>
      </c>
      <c r="B2652" s="33" t="s">
        <v>587</v>
      </c>
      <c r="C2652" s="33" t="s">
        <v>4358</v>
      </c>
      <c r="D2652" s="33" t="s">
        <v>31</v>
      </c>
      <c r="E2652" s="33" t="s">
        <v>59</v>
      </c>
      <c r="F2652" s="32">
        <v>2881</v>
      </c>
      <c r="G2652" s="32">
        <v>2881</v>
      </c>
      <c r="H2652" s="32">
        <v>2881</v>
      </c>
      <c r="I2652" s="32">
        <v>2881</v>
      </c>
    </row>
    <row r="2653" spans="1:9" ht="31.5" x14ac:dyDescent="0.25">
      <c r="A2653" s="33" t="s">
        <v>4711</v>
      </c>
      <c r="B2653" s="33" t="s">
        <v>587</v>
      </c>
      <c r="C2653" s="33" t="s">
        <v>4360</v>
      </c>
      <c r="D2653" s="33" t="s">
        <v>31</v>
      </c>
      <c r="E2653" s="33" t="s">
        <v>59</v>
      </c>
      <c r="F2653" s="32">
        <v>59585</v>
      </c>
      <c r="G2653" s="32">
        <v>59585</v>
      </c>
      <c r="H2653" s="32">
        <v>59585</v>
      </c>
      <c r="I2653" s="32">
        <v>59585</v>
      </c>
    </row>
    <row r="2654" spans="1:9" ht="31.5" x14ac:dyDescent="0.25">
      <c r="A2654" s="33" t="s">
        <v>4711</v>
      </c>
      <c r="B2654" s="33" t="s">
        <v>587</v>
      </c>
      <c r="C2654" s="33" t="s">
        <v>4360</v>
      </c>
      <c r="D2654" s="33" t="s">
        <v>31</v>
      </c>
      <c r="E2654" s="33" t="s">
        <v>59</v>
      </c>
      <c r="F2654" s="32">
        <v>1921</v>
      </c>
      <c r="G2654" s="32">
        <v>1921</v>
      </c>
      <c r="H2654" s="32">
        <v>1921</v>
      </c>
      <c r="I2654" s="32">
        <v>1921</v>
      </c>
    </row>
    <row r="2655" spans="1:9" ht="31.5" x14ac:dyDescent="0.25">
      <c r="A2655" s="33" t="s">
        <v>4711</v>
      </c>
      <c r="B2655" s="33" t="s">
        <v>587</v>
      </c>
      <c r="C2655" s="33" t="s">
        <v>4360</v>
      </c>
      <c r="D2655" s="33" t="s">
        <v>31</v>
      </c>
      <c r="E2655" s="33" t="s">
        <v>59</v>
      </c>
      <c r="F2655" s="32">
        <v>1921</v>
      </c>
      <c r="G2655" s="32">
        <v>1921</v>
      </c>
      <c r="H2655" s="32">
        <v>1921</v>
      </c>
      <c r="I2655" s="32">
        <v>1921</v>
      </c>
    </row>
    <row r="2656" spans="1:9" ht="31.5" x14ac:dyDescent="0.25">
      <c r="A2656" s="33" t="s">
        <v>4711</v>
      </c>
      <c r="B2656" s="33" t="s">
        <v>587</v>
      </c>
      <c r="C2656" s="33" t="s">
        <v>4362</v>
      </c>
      <c r="D2656" s="33" t="s">
        <v>31</v>
      </c>
      <c r="E2656" s="33" t="s">
        <v>59</v>
      </c>
      <c r="F2656" s="32">
        <v>2643</v>
      </c>
      <c r="G2656" s="32">
        <v>2643</v>
      </c>
      <c r="H2656" s="32">
        <v>2643</v>
      </c>
      <c r="I2656" s="32">
        <v>2643</v>
      </c>
    </row>
    <row r="2657" spans="1:9" ht="31.5" x14ac:dyDescent="0.25">
      <c r="A2657" s="33" t="s">
        <v>4711</v>
      </c>
      <c r="B2657" s="33" t="s">
        <v>587</v>
      </c>
      <c r="C2657" s="33" t="s">
        <v>4360</v>
      </c>
      <c r="D2657" s="33" t="s">
        <v>4363</v>
      </c>
      <c r="E2657" s="33" t="s">
        <v>59</v>
      </c>
      <c r="F2657" s="32">
        <v>2863</v>
      </c>
      <c r="G2657" s="32">
        <v>2863</v>
      </c>
      <c r="H2657" s="32">
        <v>2863</v>
      </c>
      <c r="I2657" s="32">
        <v>2863</v>
      </c>
    </row>
    <row r="2658" spans="1:9" ht="31.5" x14ac:dyDescent="0.25">
      <c r="A2658" s="33" t="s">
        <v>4711</v>
      </c>
      <c r="B2658" s="33" t="s">
        <v>587</v>
      </c>
      <c r="C2658" s="33" t="s">
        <v>4364</v>
      </c>
      <c r="D2658" s="33" t="s">
        <v>31</v>
      </c>
      <c r="E2658" s="33" t="s">
        <v>59</v>
      </c>
      <c r="F2658" s="32">
        <v>222</v>
      </c>
      <c r="G2658" s="32">
        <v>222</v>
      </c>
      <c r="H2658" s="32">
        <v>222</v>
      </c>
      <c r="I2658" s="32">
        <v>222</v>
      </c>
    </row>
    <row r="2659" spans="1:9" ht="31.5" x14ac:dyDescent="0.25">
      <c r="A2659" s="33" t="s">
        <v>4711</v>
      </c>
      <c r="B2659" s="33" t="s">
        <v>587</v>
      </c>
      <c r="C2659" s="33" t="s">
        <v>4364</v>
      </c>
      <c r="D2659" s="33" t="s">
        <v>31</v>
      </c>
      <c r="E2659" s="33" t="s">
        <v>59</v>
      </c>
      <c r="F2659" s="32">
        <v>1600</v>
      </c>
      <c r="G2659" s="32">
        <v>1600</v>
      </c>
      <c r="H2659" s="32">
        <v>1600</v>
      </c>
      <c r="I2659" s="32">
        <v>1600</v>
      </c>
    </row>
    <row r="2660" spans="1:9" ht="31.5" x14ac:dyDescent="0.25">
      <c r="A2660" s="33" t="s">
        <v>4711</v>
      </c>
      <c r="B2660" s="33" t="s">
        <v>587</v>
      </c>
      <c r="C2660" s="33" t="s">
        <v>4365</v>
      </c>
      <c r="D2660" s="33" t="s">
        <v>4366</v>
      </c>
      <c r="E2660" s="33" t="s">
        <v>59</v>
      </c>
      <c r="F2660" s="32">
        <v>5401</v>
      </c>
      <c r="G2660" s="32">
        <v>5401</v>
      </c>
      <c r="H2660" s="32">
        <v>5401</v>
      </c>
      <c r="I2660" s="32">
        <v>5401</v>
      </c>
    </row>
    <row r="2661" spans="1:9" ht="31.5" x14ac:dyDescent="0.25">
      <c r="A2661" s="33" t="s">
        <v>4711</v>
      </c>
      <c r="B2661" s="33" t="s">
        <v>587</v>
      </c>
      <c r="C2661" s="33" t="s">
        <v>4360</v>
      </c>
      <c r="D2661" s="33" t="s">
        <v>31</v>
      </c>
      <c r="E2661" s="33" t="s">
        <v>59</v>
      </c>
      <c r="F2661" s="32">
        <v>2102</v>
      </c>
      <c r="G2661" s="32">
        <v>2102</v>
      </c>
      <c r="H2661" s="32">
        <v>2102</v>
      </c>
      <c r="I2661" s="32">
        <v>2102</v>
      </c>
    </row>
    <row r="2662" spans="1:9" ht="31.5" x14ac:dyDescent="0.25">
      <c r="A2662" s="33" t="s">
        <v>4711</v>
      </c>
      <c r="B2662" s="33" t="s">
        <v>587</v>
      </c>
      <c r="C2662" s="33" t="s">
        <v>4367</v>
      </c>
      <c r="D2662" s="33" t="s">
        <v>31</v>
      </c>
      <c r="E2662" s="33" t="s">
        <v>59</v>
      </c>
      <c r="F2662" s="32">
        <v>1378</v>
      </c>
      <c r="G2662" s="32">
        <v>1378</v>
      </c>
      <c r="H2662" s="32">
        <v>1378</v>
      </c>
      <c r="I2662" s="32">
        <v>1378</v>
      </c>
    </row>
    <row r="2663" spans="1:9" ht="31.5" x14ac:dyDescent="0.25">
      <c r="A2663" s="33" t="s">
        <v>4711</v>
      </c>
      <c r="B2663" s="33" t="s">
        <v>587</v>
      </c>
      <c r="C2663" s="33" t="s">
        <v>4364</v>
      </c>
      <c r="D2663" s="33" t="s">
        <v>31</v>
      </c>
      <c r="E2663" s="33" t="s">
        <v>59</v>
      </c>
      <c r="F2663" s="32">
        <v>1378</v>
      </c>
      <c r="G2663" s="32">
        <v>1378</v>
      </c>
      <c r="H2663" s="32">
        <v>1378</v>
      </c>
      <c r="I2663" s="32">
        <v>1378</v>
      </c>
    </row>
    <row r="2664" spans="1:9" ht="31.5" x14ac:dyDescent="0.25">
      <c r="A2664" s="33" t="s">
        <v>4711</v>
      </c>
      <c r="B2664" s="33" t="s">
        <v>587</v>
      </c>
      <c r="C2664" s="33" t="s">
        <v>4368</v>
      </c>
      <c r="D2664" s="33" t="s">
        <v>31</v>
      </c>
      <c r="E2664" s="33" t="s">
        <v>59</v>
      </c>
      <c r="F2664" s="32">
        <v>1218</v>
      </c>
      <c r="G2664" s="32">
        <v>1218</v>
      </c>
      <c r="H2664" s="32">
        <v>1218</v>
      </c>
      <c r="I2664" s="32">
        <v>1218</v>
      </c>
    </row>
    <row r="2665" spans="1:9" ht="31.5" x14ac:dyDescent="0.25">
      <c r="A2665" s="33" t="s">
        <v>4711</v>
      </c>
      <c r="B2665" s="33" t="s">
        <v>587</v>
      </c>
      <c r="C2665" s="33" t="s">
        <v>4360</v>
      </c>
      <c r="D2665" s="33" t="s">
        <v>31</v>
      </c>
      <c r="E2665" s="33" t="s">
        <v>59</v>
      </c>
      <c r="F2665" s="89">
        <v>1921</v>
      </c>
      <c r="G2665" s="89">
        <v>1921</v>
      </c>
      <c r="H2665" s="89">
        <v>1921</v>
      </c>
      <c r="I2665" s="89">
        <v>1921</v>
      </c>
    </row>
    <row r="2666" spans="1:9" ht="31.5" x14ac:dyDescent="0.25">
      <c r="A2666" s="33" t="s">
        <v>4711</v>
      </c>
      <c r="B2666" s="33" t="s">
        <v>587</v>
      </c>
      <c r="C2666" s="33" t="s">
        <v>4369</v>
      </c>
      <c r="D2666" s="33" t="s">
        <v>34</v>
      </c>
      <c r="E2666" s="33" t="s">
        <v>59</v>
      </c>
      <c r="F2666" s="89">
        <v>40240</v>
      </c>
      <c r="G2666" s="89">
        <v>6624</v>
      </c>
      <c r="H2666" s="89">
        <v>40240</v>
      </c>
      <c r="I2666" s="89">
        <v>6624</v>
      </c>
    </row>
    <row r="2667" spans="1:9" ht="31.5" x14ac:dyDescent="0.25">
      <c r="A2667" s="33" t="s">
        <v>4711</v>
      </c>
      <c r="B2667" s="33" t="s">
        <v>587</v>
      </c>
      <c r="C2667" s="33" t="s">
        <v>4596</v>
      </c>
      <c r="D2667" s="33" t="s">
        <v>34</v>
      </c>
      <c r="E2667" s="33" t="s">
        <v>7</v>
      </c>
      <c r="F2667" s="53">
        <v>1554</v>
      </c>
      <c r="G2667" s="53">
        <v>1554</v>
      </c>
      <c r="H2667" s="53">
        <v>1554</v>
      </c>
      <c r="I2667" s="53">
        <v>1554</v>
      </c>
    </row>
    <row r="2668" spans="1:9" ht="31.5" x14ac:dyDescent="0.25">
      <c r="A2668" s="33" t="s">
        <v>4711</v>
      </c>
      <c r="B2668" s="33" t="s">
        <v>587</v>
      </c>
      <c r="C2668" s="54" t="s">
        <v>4370</v>
      </c>
      <c r="D2668" s="33" t="s">
        <v>3979</v>
      </c>
      <c r="E2668" s="33" t="s">
        <v>7</v>
      </c>
      <c r="F2668" s="90">
        <v>375</v>
      </c>
      <c r="G2668" s="90">
        <v>375</v>
      </c>
      <c r="H2668" s="90">
        <v>375</v>
      </c>
      <c r="I2668" s="90">
        <v>375</v>
      </c>
    </row>
    <row r="2669" spans="1:9" ht="31.5" x14ac:dyDescent="0.25">
      <c r="A2669" s="33" t="s">
        <v>4711</v>
      </c>
      <c r="B2669" s="33" t="s">
        <v>587</v>
      </c>
      <c r="C2669" s="54" t="s">
        <v>4371</v>
      </c>
      <c r="D2669" s="33" t="s">
        <v>177</v>
      </c>
      <c r="E2669" s="33" t="s">
        <v>7</v>
      </c>
      <c r="F2669" s="90">
        <v>19064</v>
      </c>
      <c r="G2669" s="90">
        <v>19064</v>
      </c>
      <c r="H2669" s="90">
        <v>19064</v>
      </c>
      <c r="I2669" s="90">
        <v>19064</v>
      </c>
    </row>
    <row r="2670" spans="1:9" ht="31.5" x14ac:dyDescent="0.25">
      <c r="A2670" s="33" t="s">
        <v>4711</v>
      </c>
      <c r="B2670" s="33" t="s">
        <v>587</v>
      </c>
      <c r="C2670" s="33" t="s">
        <v>4596</v>
      </c>
      <c r="D2670" s="33" t="s">
        <v>34</v>
      </c>
      <c r="E2670" s="33" t="s">
        <v>7</v>
      </c>
      <c r="F2670" s="90">
        <v>1191</v>
      </c>
      <c r="G2670" s="90">
        <v>1191</v>
      </c>
      <c r="H2670" s="90">
        <v>1191</v>
      </c>
      <c r="I2670" s="90">
        <v>1191</v>
      </c>
    </row>
    <row r="2671" spans="1:9" ht="31.5" x14ac:dyDescent="0.25">
      <c r="A2671" s="33" t="s">
        <v>4711</v>
      </c>
      <c r="B2671" s="33" t="s">
        <v>587</v>
      </c>
      <c r="C2671" s="54" t="s">
        <v>4372</v>
      </c>
      <c r="D2671" s="33" t="s">
        <v>4373</v>
      </c>
      <c r="E2671" s="33" t="s">
        <v>7</v>
      </c>
      <c r="F2671" s="53">
        <v>200</v>
      </c>
      <c r="G2671" s="53">
        <v>200</v>
      </c>
      <c r="H2671" s="53">
        <v>200</v>
      </c>
      <c r="I2671" s="53">
        <v>200</v>
      </c>
    </row>
    <row r="2672" spans="1:9" ht="31.5" x14ac:dyDescent="0.25">
      <c r="A2672" s="33" t="s">
        <v>4711</v>
      </c>
      <c r="B2672" s="33" t="s">
        <v>587</v>
      </c>
      <c r="C2672" s="36" t="s">
        <v>4596</v>
      </c>
      <c r="D2672" s="33" t="s">
        <v>34</v>
      </c>
      <c r="E2672" s="33" t="s">
        <v>7</v>
      </c>
      <c r="F2672" s="90">
        <v>8226</v>
      </c>
      <c r="G2672" s="90">
        <v>8226</v>
      </c>
      <c r="H2672" s="90">
        <v>8226</v>
      </c>
      <c r="I2672" s="90">
        <v>8226</v>
      </c>
    </row>
    <row r="2673" spans="1:9" ht="31.5" x14ac:dyDescent="0.25">
      <c r="A2673" s="33" t="s">
        <v>4711</v>
      </c>
      <c r="B2673" s="33" t="s">
        <v>587</v>
      </c>
      <c r="C2673" s="33" t="s">
        <v>4596</v>
      </c>
      <c r="D2673" s="33" t="s">
        <v>34</v>
      </c>
      <c r="E2673" s="33" t="s">
        <v>7</v>
      </c>
      <c r="F2673" s="53">
        <v>150</v>
      </c>
      <c r="G2673" s="53">
        <v>150</v>
      </c>
      <c r="H2673" s="53">
        <v>150</v>
      </c>
      <c r="I2673" s="53">
        <v>150</v>
      </c>
    </row>
    <row r="2674" spans="1:9" ht="31.5" x14ac:dyDescent="0.25">
      <c r="A2674" s="33" t="s">
        <v>4711</v>
      </c>
      <c r="B2674" s="33" t="s">
        <v>587</v>
      </c>
      <c r="C2674" s="54" t="s">
        <v>4374</v>
      </c>
      <c r="D2674" s="33" t="s">
        <v>3878</v>
      </c>
      <c r="E2674" s="33" t="s">
        <v>7</v>
      </c>
      <c r="F2674" s="53">
        <v>6185</v>
      </c>
      <c r="G2674" s="89">
        <v>0</v>
      </c>
      <c r="H2674" s="53">
        <v>6185</v>
      </c>
      <c r="I2674" s="89">
        <v>0</v>
      </c>
    </row>
    <row r="2675" spans="1:9" ht="31.5" x14ac:dyDescent="0.25">
      <c r="A2675" s="33" t="s">
        <v>4711</v>
      </c>
      <c r="B2675" s="33" t="s">
        <v>587</v>
      </c>
      <c r="C2675" s="54" t="s">
        <v>4375</v>
      </c>
      <c r="D2675" s="33" t="s">
        <v>4376</v>
      </c>
      <c r="E2675" s="33" t="s">
        <v>59</v>
      </c>
      <c r="F2675" s="53">
        <v>43610</v>
      </c>
      <c r="G2675" s="53">
        <v>43610</v>
      </c>
      <c r="H2675" s="53">
        <v>43610</v>
      </c>
      <c r="I2675" s="53">
        <v>43610</v>
      </c>
    </row>
    <row r="2676" spans="1:9" ht="31.5" x14ac:dyDescent="0.25">
      <c r="A2676" s="33" t="s">
        <v>4711</v>
      </c>
      <c r="B2676" s="33" t="s">
        <v>587</v>
      </c>
      <c r="C2676" s="36" t="s">
        <v>4596</v>
      </c>
      <c r="D2676" s="33" t="s">
        <v>34</v>
      </c>
      <c r="E2676" s="33" t="s">
        <v>59</v>
      </c>
      <c r="F2676" s="53">
        <v>2300</v>
      </c>
      <c r="G2676" s="53">
        <v>2300</v>
      </c>
      <c r="H2676" s="53">
        <v>2300</v>
      </c>
      <c r="I2676" s="53">
        <v>2300</v>
      </c>
    </row>
    <row r="2677" spans="1:9" ht="31.5" x14ac:dyDescent="0.25">
      <c r="A2677" s="33" t="s">
        <v>4711</v>
      </c>
      <c r="B2677" s="33" t="s">
        <v>587</v>
      </c>
      <c r="C2677" s="54" t="s">
        <v>4377</v>
      </c>
      <c r="D2677" s="33" t="s">
        <v>105</v>
      </c>
      <c r="E2677" s="33" t="s">
        <v>59</v>
      </c>
      <c r="F2677" s="53">
        <v>2175</v>
      </c>
      <c r="G2677" s="53">
        <v>2175</v>
      </c>
      <c r="H2677" s="53">
        <v>2175</v>
      </c>
      <c r="I2677" s="53">
        <v>2175</v>
      </c>
    </row>
    <row r="2678" spans="1:9" ht="31.5" x14ac:dyDescent="0.25">
      <c r="A2678" s="33" t="s">
        <v>4711</v>
      </c>
      <c r="B2678" s="33" t="s">
        <v>587</v>
      </c>
      <c r="C2678" s="54" t="s">
        <v>4378</v>
      </c>
      <c r="D2678" s="33" t="s">
        <v>4379</v>
      </c>
      <c r="E2678" s="33" t="s">
        <v>59</v>
      </c>
      <c r="F2678" s="53">
        <v>4586</v>
      </c>
      <c r="G2678" s="53">
        <v>4586</v>
      </c>
      <c r="H2678" s="53">
        <v>4586</v>
      </c>
      <c r="I2678" s="53">
        <v>4586</v>
      </c>
    </row>
    <row r="2679" spans="1:9" ht="31.5" x14ac:dyDescent="0.25">
      <c r="A2679" s="33" t="s">
        <v>4711</v>
      </c>
      <c r="B2679" s="33" t="s">
        <v>587</v>
      </c>
      <c r="C2679" s="54" t="s">
        <v>4380</v>
      </c>
      <c r="D2679" s="33" t="s">
        <v>1059</v>
      </c>
      <c r="E2679" s="33" t="s">
        <v>59</v>
      </c>
      <c r="F2679" s="53">
        <v>154</v>
      </c>
      <c r="G2679" s="89">
        <v>0</v>
      </c>
      <c r="H2679" s="53">
        <v>154</v>
      </c>
      <c r="I2679" s="89">
        <v>0</v>
      </c>
    </row>
    <row r="2680" spans="1:9" ht="31.5" x14ac:dyDescent="0.25">
      <c r="A2680" s="33" t="s">
        <v>4711</v>
      </c>
      <c r="B2680" s="33" t="s">
        <v>587</v>
      </c>
      <c r="C2680" s="54" t="s">
        <v>4381</v>
      </c>
      <c r="D2680" s="33" t="s">
        <v>4382</v>
      </c>
      <c r="E2680" s="33" t="s">
        <v>59</v>
      </c>
      <c r="F2680" s="53">
        <v>6557</v>
      </c>
      <c r="G2680" s="53">
        <v>6557</v>
      </c>
      <c r="H2680" s="53">
        <v>6557</v>
      </c>
      <c r="I2680" s="53">
        <v>6557</v>
      </c>
    </row>
    <row r="2681" spans="1:9" ht="31.5" x14ac:dyDescent="0.25">
      <c r="A2681" s="33" t="s">
        <v>4711</v>
      </c>
      <c r="B2681" s="33" t="s">
        <v>587</v>
      </c>
      <c r="C2681" s="54" t="s">
        <v>4383</v>
      </c>
      <c r="D2681" s="33" t="s">
        <v>151</v>
      </c>
      <c r="E2681" s="33" t="s">
        <v>59</v>
      </c>
      <c r="F2681" s="53">
        <v>219</v>
      </c>
      <c r="G2681" s="89">
        <v>0</v>
      </c>
      <c r="H2681" s="53">
        <v>219</v>
      </c>
      <c r="I2681" s="89">
        <v>0</v>
      </c>
    </row>
    <row r="2682" spans="1:9" ht="31.5" x14ac:dyDescent="0.25">
      <c r="A2682" s="33" t="s">
        <v>4711</v>
      </c>
      <c r="B2682" s="33" t="s">
        <v>587</v>
      </c>
      <c r="C2682" s="54" t="s">
        <v>4384</v>
      </c>
      <c r="D2682" s="33" t="s">
        <v>1233</v>
      </c>
      <c r="E2682" s="33" t="s">
        <v>59</v>
      </c>
      <c r="F2682" s="53">
        <v>22468</v>
      </c>
      <c r="G2682" s="53">
        <v>22468</v>
      </c>
      <c r="H2682" s="53">
        <v>22468</v>
      </c>
      <c r="I2682" s="53">
        <v>22468</v>
      </c>
    </row>
    <row r="2683" spans="1:9" ht="31.5" x14ac:dyDescent="0.25">
      <c r="A2683" s="33" t="s">
        <v>4711</v>
      </c>
      <c r="B2683" s="33" t="s">
        <v>587</v>
      </c>
      <c r="C2683" s="54" t="s">
        <v>4385</v>
      </c>
      <c r="D2683" s="33" t="s">
        <v>296</v>
      </c>
      <c r="E2683" s="33" t="s">
        <v>59</v>
      </c>
      <c r="F2683" s="53">
        <v>4800</v>
      </c>
      <c r="G2683" s="89">
        <v>0</v>
      </c>
      <c r="H2683" s="53">
        <v>4800</v>
      </c>
      <c r="I2683" s="89">
        <v>0</v>
      </c>
    </row>
    <row r="2684" spans="1:9" ht="31.5" x14ac:dyDescent="0.25">
      <c r="A2684" s="33" t="s">
        <v>4711</v>
      </c>
      <c r="B2684" s="33" t="s">
        <v>587</v>
      </c>
      <c r="C2684" s="54" t="s">
        <v>4386</v>
      </c>
      <c r="D2684" s="33" t="s">
        <v>332</v>
      </c>
      <c r="E2684" s="33" t="s">
        <v>59</v>
      </c>
      <c r="F2684" s="53">
        <v>23883</v>
      </c>
      <c r="G2684" s="89">
        <v>0</v>
      </c>
      <c r="H2684" s="53">
        <v>23883</v>
      </c>
      <c r="I2684" s="89">
        <v>0</v>
      </c>
    </row>
    <row r="2685" spans="1:9" ht="31.5" x14ac:dyDescent="0.25">
      <c r="A2685" s="33" t="s">
        <v>4711</v>
      </c>
      <c r="B2685" s="33" t="s">
        <v>587</v>
      </c>
      <c r="C2685" s="36" t="s">
        <v>4596</v>
      </c>
      <c r="D2685" s="33" t="s">
        <v>34</v>
      </c>
      <c r="E2685" s="33" t="s">
        <v>59</v>
      </c>
      <c r="F2685" s="53">
        <v>1864</v>
      </c>
      <c r="G2685" s="53">
        <v>1864</v>
      </c>
      <c r="H2685" s="53">
        <v>1864</v>
      </c>
      <c r="I2685" s="53">
        <v>1864</v>
      </c>
    </row>
    <row r="2686" spans="1:9" ht="31.5" x14ac:dyDescent="0.25">
      <c r="A2686" s="33" t="s">
        <v>4711</v>
      </c>
      <c r="B2686" s="33" t="s">
        <v>587</v>
      </c>
      <c r="C2686" s="54" t="s">
        <v>4387</v>
      </c>
      <c r="D2686" s="33" t="s">
        <v>298</v>
      </c>
      <c r="E2686" s="33" t="s">
        <v>59</v>
      </c>
      <c r="F2686" s="53">
        <v>447</v>
      </c>
      <c r="G2686" s="89">
        <v>0</v>
      </c>
      <c r="H2686" s="53">
        <v>447</v>
      </c>
      <c r="I2686" s="89">
        <v>0</v>
      </c>
    </row>
    <row r="2687" spans="1:9" ht="31.5" x14ac:dyDescent="0.25">
      <c r="A2687" s="33" t="s">
        <v>4711</v>
      </c>
      <c r="B2687" s="33" t="s">
        <v>587</v>
      </c>
      <c r="C2687" s="54" t="s">
        <v>4388</v>
      </c>
      <c r="D2687" s="33" t="s">
        <v>51</v>
      </c>
      <c r="E2687" s="33" t="s">
        <v>59</v>
      </c>
      <c r="F2687" s="53">
        <v>350</v>
      </c>
      <c r="G2687" s="89">
        <v>0</v>
      </c>
      <c r="H2687" s="53">
        <v>350</v>
      </c>
      <c r="I2687" s="89">
        <v>0</v>
      </c>
    </row>
    <row r="2688" spans="1:9" ht="31.5" x14ac:dyDescent="0.25">
      <c r="A2688" s="33" t="s">
        <v>4711</v>
      </c>
      <c r="B2688" s="33" t="s">
        <v>587</v>
      </c>
      <c r="C2688" s="33" t="s">
        <v>4596</v>
      </c>
      <c r="D2688" s="33" t="s">
        <v>34</v>
      </c>
      <c r="E2688" s="33" t="s">
        <v>59</v>
      </c>
      <c r="F2688" s="53">
        <v>2200</v>
      </c>
      <c r="G2688" s="53">
        <v>2200</v>
      </c>
      <c r="H2688" s="53">
        <v>2200</v>
      </c>
      <c r="I2688" s="53">
        <v>2200</v>
      </c>
    </row>
    <row r="2689" spans="1:9" ht="31.5" x14ac:dyDescent="0.25">
      <c r="A2689" s="33" t="s">
        <v>4711</v>
      </c>
      <c r="B2689" s="33" t="s">
        <v>587</v>
      </c>
      <c r="C2689" s="33" t="s">
        <v>4596</v>
      </c>
      <c r="D2689" s="33" t="s">
        <v>34</v>
      </c>
      <c r="E2689" s="33" t="s">
        <v>59</v>
      </c>
      <c r="F2689" s="53">
        <v>9330</v>
      </c>
      <c r="G2689" s="53">
        <v>9330</v>
      </c>
      <c r="H2689" s="53">
        <v>9330</v>
      </c>
      <c r="I2689" s="53">
        <v>9330</v>
      </c>
    </row>
    <row r="2690" spans="1:9" ht="31.5" x14ac:dyDescent="0.25">
      <c r="A2690" s="33" t="s">
        <v>4711</v>
      </c>
      <c r="B2690" s="33" t="s">
        <v>587</v>
      </c>
      <c r="C2690" s="54" t="s">
        <v>4389</v>
      </c>
      <c r="D2690" s="33" t="s">
        <v>4390</v>
      </c>
      <c r="E2690" s="33" t="s">
        <v>59</v>
      </c>
      <c r="F2690" s="53">
        <v>97</v>
      </c>
      <c r="G2690" s="89">
        <v>0</v>
      </c>
      <c r="H2690" s="53">
        <v>97</v>
      </c>
      <c r="I2690" s="89">
        <v>0</v>
      </c>
    </row>
    <row r="2691" spans="1:9" ht="31.5" x14ac:dyDescent="0.25">
      <c r="A2691" s="33" t="s">
        <v>4711</v>
      </c>
      <c r="B2691" s="33" t="s">
        <v>587</v>
      </c>
      <c r="C2691" s="54" t="s">
        <v>4391</v>
      </c>
      <c r="D2691" s="33" t="s">
        <v>2388</v>
      </c>
      <c r="E2691" s="33" t="s">
        <v>59</v>
      </c>
      <c r="F2691" s="53">
        <f>11911+74</f>
        <v>11985</v>
      </c>
      <c r="G2691" s="89">
        <v>0</v>
      </c>
      <c r="H2691" s="53">
        <f>11911+74</f>
        <v>11985</v>
      </c>
      <c r="I2691" s="89">
        <v>0</v>
      </c>
    </row>
    <row r="2692" spans="1:9" ht="31.5" x14ac:dyDescent="0.25">
      <c r="A2692" s="33" t="s">
        <v>4711</v>
      </c>
      <c r="B2692" s="33" t="s">
        <v>587</v>
      </c>
      <c r="C2692" s="54" t="s">
        <v>4392</v>
      </c>
      <c r="D2692" s="33" t="s">
        <v>85</v>
      </c>
      <c r="E2692" s="33" t="s">
        <v>59</v>
      </c>
      <c r="F2692" s="53">
        <v>563</v>
      </c>
      <c r="G2692" s="89">
        <v>0</v>
      </c>
      <c r="H2692" s="53">
        <v>563</v>
      </c>
      <c r="I2692" s="89">
        <v>0</v>
      </c>
    </row>
    <row r="2693" spans="1:9" ht="31.5" x14ac:dyDescent="0.25">
      <c r="A2693" s="33" t="s">
        <v>4711</v>
      </c>
      <c r="B2693" s="33" t="s">
        <v>587</v>
      </c>
      <c r="C2693" s="54" t="s">
        <v>4393</v>
      </c>
      <c r="D2693" s="33" t="s">
        <v>34</v>
      </c>
      <c r="E2693" s="33" t="s">
        <v>59</v>
      </c>
      <c r="F2693" s="53">
        <v>148488</v>
      </c>
      <c r="G2693" s="53">
        <v>148488</v>
      </c>
      <c r="H2693" s="53">
        <v>148488</v>
      </c>
      <c r="I2693" s="53">
        <v>148488</v>
      </c>
    </row>
    <row r="2694" spans="1:9" ht="31.5" x14ac:dyDescent="0.25">
      <c r="A2694" s="33" t="s">
        <v>4711</v>
      </c>
      <c r="B2694" s="33" t="s">
        <v>587</v>
      </c>
      <c r="C2694" s="91" t="s">
        <v>4394</v>
      </c>
      <c r="D2694" s="33" t="s">
        <v>4395</v>
      </c>
      <c r="E2694" s="33" t="s">
        <v>59</v>
      </c>
      <c r="F2694" s="53">
        <v>7431</v>
      </c>
      <c r="G2694" s="53">
        <v>7431</v>
      </c>
      <c r="H2694" s="53">
        <v>7431</v>
      </c>
      <c r="I2694" s="53">
        <v>7431</v>
      </c>
    </row>
    <row r="2695" spans="1:9" ht="31.5" x14ac:dyDescent="0.25">
      <c r="A2695" s="33" t="s">
        <v>4711</v>
      </c>
      <c r="B2695" s="33" t="s">
        <v>587</v>
      </c>
      <c r="C2695" s="54" t="s">
        <v>4396</v>
      </c>
      <c r="D2695" s="33" t="s">
        <v>34</v>
      </c>
      <c r="E2695" s="33" t="s">
        <v>59</v>
      </c>
      <c r="F2695" s="53">
        <v>3</v>
      </c>
      <c r="G2695" s="53">
        <v>3</v>
      </c>
      <c r="H2695" s="53">
        <v>3</v>
      </c>
      <c r="I2695" s="53">
        <v>3</v>
      </c>
    </row>
    <row r="2696" spans="1:9" ht="31.5" x14ac:dyDescent="0.25">
      <c r="A2696" s="33" t="s">
        <v>4711</v>
      </c>
      <c r="B2696" s="33" t="s">
        <v>587</v>
      </c>
      <c r="C2696" s="54" t="s">
        <v>4397</v>
      </c>
      <c r="D2696" s="33" t="s">
        <v>34</v>
      </c>
      <c r="E2696" s="33" t="s">
        <v>59</v>
      </c>
      <c r="F2696" s="53">
        <v>100</v>
      </c>
      <c r="G2696" s="53">
        <v>100</v>
      </c>
      <c r="H2696" s="53">
        <v>100</v>
      </c>
      <c r="I2696" s="53">
        <v>100</v>
      </c>
    </row>
    <row r="2697" spans="1:9" ht="31.5" x14ac:dyDescent="0.25">
      <c r="A2697" s="33" t="s">
        <v>4711</v>
      </c>
      <c r="B2697" s="33" t="s">
        <v>587</v>
      </c>
      <c r="C2697" s="36" t="s">
        <v>4596</v>
      </c>
      <c r="D2697" s="33" t="s">
        <v>4398</v>
      </c>
      <c r="E2697" s="33" t="s">
        <v>59</v>
      </c>
      <c r="F2697" s="53">
        <v>800</v>
      </c>
      <c r="G2697" s="53">
        <v>800</v>
      </c>
      <c r="H2697" s="53">
        <v>800</v>
      </c>
      <c r="I2697" s="53">
        <v>800</v>
      </c>
    </row>
    <row r="2698" spans="1:9" ht="31.5" x14ac:dyDescent="0.25">
      <c r="A2698" s="33" t="s">
        <v>4711</v>
      </c>
      <c r="B2698" s="33" t="s">
        <v>587</v>
      </c>
      <c r="C2698" s="54" t="s">
        <v>4399</v>
      </c>
      <c r="D2698" s="33" t="s">
        <v>34</v>
      </c>
      <c r="E2698" s="33" t="s">
        <v>59</v>
      </c>
      <c r="F2698" s="53">
        <v>943853</v>
      </c>
      <c r="G2698" s="53">
        <v>943853</v>
      </c>
      <c r="H2698" s="53">
        <v>943853</v>
      </c>
      <c r="I2698" s="53">
        <v>943853</v>
      </c>
    </row>
    <row r="2699" spans="1:9" ht="31.5" x14ac:dyDescent="0.25">
      <c r="A2699" s="33" t="s">
        <v>4711</v>
      </c>
      <c r="B2699" s="33" t="s">
        <v>587</v>
      </c>
      <c r="C2699" s="54" t="s">
        <v>4400</v>
      </c>
      <c r="D2699" s="24" t="s">
        <v>54</v>
      </c>
      <c r="E2699" s="33" t="s">
        <v>32</v>
      </c>
      <c r="F2699" s="53">
        <v>1943.88</v>
      </c>
      <c r="G2699" s="53">
        <v>1943.88</v>
      </c>
      <c r="H2699" s="53">
        <v>1943.88</v>
      </c>
      <c r="I2699" s="53">
        <v>1943.88</v>
      </c>
    </row>
    <row r="2700" spans="1:9" ht="47.25" x14ac:dyDescent="0.25">
      <c r="A2700" s="33" t="s">
        <v>4711</v>
      </c>
      <c r="B2700" s="33" t="s">
        <v>587</v>
      </c>
      <c r="C2700" s="91" t="s">
        <v>4401</v>
      </c>
      <c r="D2700" s="24" t="s">
        <v>54</v>
      </c>
      <c r="E2700" s="33" t="s">
        <v>32</v>
      </c>
      <c r="F2700" s="53">
        <v>779.95</v>
      </c>
      <c r="G2700" s="53">
        <v>779.95</v>
      </c>
      <c r="H2700" s="53">
        <v>779.95</v>
      </c>
      <c r="I2700" s="53">
        <v>779.95</v>
      </c>
    </row>
    <row r="2701" spans="1:9" ht="31.5" x14ac:dyDescent="0.25">
      <c r="A2701" s="33" t="s">
        <v>4711</v>
      </c>
      <c r="B2701" s="33" t="s">
        <v>587</v>
      </c>
      <c r="C2701" s="33" t="s">
        <v>4402</v>
      </c>
      <c r="D2701" s="33" t="s">
        <v>34</v>
      </c>
      <c r="E2701" s="33" t="s">
        <v>59</v>
      </c>
      <c r="F2701" s="32">
        <v>326706</v>
      </c>
      <c r="G2701" s="32">
        <v>0</v>
      </c>
      <c r="H2701" s="32">
        <v>326706</v>
      </c>
      <c r="I2701" s="32">
        <v>0</v>
      </c>
    </row>
    <row r="2702" spans="1:9" ht="31.5" x14ac:dyDescent="0.25">
      <c r="A2702" s="33" t="s">
        <v>4711</v>
      </c>
      <c r="B2702" s="33" t="s">
        <v>587</v>
      </c>
      <c r="C2702" s="33" t="s">
        <v>4403</v>
      </c>
      <c r="D2702" s="33" t="s">
        <v>34</v>
      </c>
      <c r="E2702" s="33" t="s">
        <v>59</v>
      </c>
      <c r="F2702" s="32">
        <v>2879</v>
      </c>
      <c r="G2702" s="32">
        <v>0</v>
      </c>
      <c r="H2702" s="32">
        <v>2879</v>
      </c>
      <c r="I2702" s="32">
        <v>0</v>
      </c>
    </row>
    <row r="2703" spans="1:9" x14ac:dyDescent="0.25">
      <c r="A2703" s="34" t="s">
        <v>45</v>
      </c>
      <c r="B2703" s="34" t="s">
        <v>34</v>
      </c>
      <c r="C2703" s="34" t="s">
        <v>34</v>
      </c>
      <c r="D2703" s="34" t="s">
        <v>34</v>
      </c>
      <c r="E2703" s="34" t="s">
        <v>34</v>
      </c>
      <c r="F2703" s="35">
        <f>SUM(F2610:F2702)</f>
        <v>5457531.3499999996</v>
      </c>
      <c r="G2703" s="35">
        <f>SUM(G2610:G2702)</f>
        <v>4924359.1500000004</v>
      </c>
      <c r="H2703" s="35">
        <f>SUM(H2610:H2702)</f>
        <v>5457531.3499999996</v>
      </c>
      <c r="I2703" s="35">
        <f>SUM(I2610:I2702)</f>
        <v>4924359.1500000004</v>
      </c>
    </row>
    <row r="2704" spans="1:9" ht="31.5" x14ac:dyDescent="0.25">
      <c r="A2704" s="46" t="s">
        <v>4515</v>
      </c>
      <c r="B2704" s="46" t="s">
        <v>2719</v>
      </c>
      <c r="C2704" s="46" t="s">
        <v>4516</v>
      </c>
      <c r="D2704" s="46" t="s">
        <v>42</v>
      </c>
      <c r="E2704" s="46" t="s">
        <v>59</v>
      </c>
      <c r="F2704" s="74">
        <v>5250.52</v>
      </c>
      <c r="G2704" s="74">
        <v>0</v>
      </c>
      <c r="H2704" s="74">
        <v>8652.26</v>
      </c>
      <c r="I2704" s="74">
        <v>0</v>
      </c>
    </row>
    <row r="2705" spans="1:9" x14ac:dyDescent="0.25">
      <c r="A2705" s="47" t="s">
        <v>45</v>
      </c>
      <c r="B2705" s="47" t="s">
        <v>34</v>
      </c>
      <c r="C2705" s="47" t="s">
        <v>34</v>
      </c>
      <c r="D2705" s="47" t="s">
        <v>34</v>
      </c>
      <c r="E2705" s="47" t="s">
        <v>34</v>
      </c>
      <c r="F2705" s="75">
        <f>SUM(F2704)</f>
        <v>5250.52</v>
      </c>
      <c r="G2705" s="75">
        <f>SUM(G2704)</f>
        <v>0</v>
      </c>
      <c r="H2705" s="75">
        <f>SUM(H2704)</f>
        <v>8652.26</v>
      </c>
      <c r="I2705" s="75">
        <f>SUM(I2704)</f>
        <v>0</v>
      </c>
    </row>
    <row r="2706" spans="1:9" ht="31.5" x14ac:dyDescent="0.25">
      <c r="A2706" s="24" t="s">
        <v>4517</v>
      </c>
      <c r="B2706" s="24" t="s">
        <v>4518</v>
      </c>
      <c r="C2706" s="24" t="s">
        <v>4519</v>
      </c>
      <c r="D2706" s="24" t="s">
        <v>4520</v>
      </c>
      <c r="E2706" s="24" t="s">
        <v>7</v>
      </c>
      <c r="F2706" s="70">
        <v>7500</v>
      </c>
      <c r="G2706" s="70">
        <v>0</v>
      </c>
      <c r="H2706" s="70">
        <v>7500</v>
      </c>
      <c r="I2706" s="70">
        <v>0</v>
      </c>
    </row>
    <row r="2707" spans="1:9" ht="31.5" x14ac:dyDescent="0.25">
      <c r="A2707" s="24" t="s">
        <v>4517</v>
      </c>
      <c r="B2707" s="24" t="s">
        <v>4518</v>
      </c>
      <c r="C2707" s="24" t="s">
        <v>4521</v>
      </c>
      <c r="D2707" s="24" t="s">
        <v>4522</v>
      </c>
      <c r="E2707" s="24" t="s">
        <v>7</v>
      </c>
      <c r="F2707" s="70">
        <v>29400</v>
      </c>
      <c r="G2707" s="70">
        <v>0</v>
      </c>
      <c r="H2707" s="70">
        <v>29400</v>
      </c>
      <c r="I2707" s="70">
        <v>0</v>
      </c>
    </row>
    <row r="2708" spans="1:9" ht="31.5" x14ac:dyDescent="0.25">
      <c r="A2708" s="24" t="s">
        <v>4517</v>
      </c>
      <c r="B2708" s="24" t="s">
        <v>4518</v>
      </c>
      <c r="C2708" s="24" t="s">
        <v>4523</v>
      </c>
      <c r="D2708" s="24" t="s">
        <v>4524</v>
      </c>
      <c r="E2708" s="24" t="s">
        <v>7</v>
      </c>
      <c r="F2708" s="70">
        <v>8000</v>
      </c>
      <c r="G2708" s="70">
        <v>8000</v>
      </c>
      <c r="H2708" s="70">
        <v>8000</v>
      </c>
      <c r="I2708" s="70">
        <v>8000</v>
      </c>
    </row>
    <row r="2709" spans="1:9" ht="31.5" x14ac:dyDescent="0.25">
      <c r="A2709" s="24" t="s">
        <v>4517</v>
      </c>
      <c r="B2709" s="24" t="s">
        <v>4518</v>
      </c>
      <c r="C2709" s="24" t="s">
        <v>4525</v>
      </c>
      <c r="D2709" s="24" t="s">
        <v>4526</v>
      </c>
      <c r="E2709" s="24" t="s">
        <v>7</v>
      </c>
      <c r="F2709" s="70">
        <v>3700</v>
      </c>
      <c r="G2709" s="70">
        <v>3700</v>
      </c>
      <c r="H2709" s="70">
        <v>3700</v>
      </c>
      <c r="I2709" s="70">
        <v>3700</v>
      </c>
    </row>
    <row r="2710" spans="1:9" ht="31.5" x14ac:dyDescent="0.25">
      <c r="A2710" s="24" t="s">
        <v>4517</v>
      </c>
      <c r="B2710" s="24" t="s">
        <v>4518</v>
      </c>
      <c r="C2710" s="24" t="s">
        <v>4527</v>
      </c>
      <c r="D2710" s="24" t="s">
        <v>583</v>
      </c>
      <c r="E2710" s="24" t="s">
        <v>59</v>
      </c>
      <c r="F2710" s="70">
        <v>40000</v>
      </c>
      <c r="G2710" s="70">
        <v>0</v>
      </c>
      <c r="H2710" s="70">
        <v>40000</v>
      </c>
      <c r="I2710" s="70">
        <v>0</v>
      </c>
    </row>
    <row r="2711" spans="1:9" ht="31.5" x14ac:dyDescent="0.25">
      <c r="A2711" s="24" t="s">
        <v>4517</v>
      </c>
      <c r="B2711" s="24" t="s">
        <v>4518</v>
      </c>
      <c r="C2711" s="36" t="s">
        <v>4596</v>
      </c>
      <c r="D2711" s="24" t="s">
        <v>34</v>
      </c>
      <c r="E2711" s="24" t="s">
        <v>7</v>
      </c>
      <c r="F2711" s="70">
        <v>16700</v>
      </c>
      <c r="G2711" s="70">
        <v>0</v>
      </c>
      <c r="H2711" s="70">
        <v>16700</v>
      </c>
      <c r="I2711" s="70">
        <v>0</v>
      </c>
    </row>
    <row r="2712" spans="1:9" ht="31.5" x14ac:dyDescent="0.25">
      <c r="A2712" s="24" t="s">
        <v>4517</v>
      </c>
      <c r="B2712" s="24" t="s">
        <v>4518</v>
      </c>
      <c r="C2712" s="36" t="s">
        <v>4596</v>
      </c>
      <c r="D2712" s="24" t="s">
        <v>34</v>
      </c>
      <c r="E2712" s="24" t="s">
        <v>7</v>
      </c>
      <c r="F2712" s="70">
        <v>99300</v>
      </c>
      <c r="G2712" s="70">
        <v>0</v>
      </c>
      <c r="H2712" s="70">
        <v>99300</v>
      </c>
      <c r="I2712" s="70">
        <v>0</v>
      </c>
    </row>
    <row r="2713" spans="1:9" ht="31.5" x14ac:dyDescent="0.25">
      <c r="A2713" s="24" t="s">
        <v>4517</v>
      </c>
      <c r="B2713" s="24" t="s">
        <v>4518</v>
      </c>
      <c r="C2713" s="24" t="s">
        <v>4528</v>
      </c>
      <c r="D2713" s="24" t="s">
        <v>4518</v>
      </c>
      <c r="E2713" s="24" t="s">
        <v>59</v>
      </c>
      <c r="F2713" s="70">
        <v>291100</v>
      </c>
      <c r="G2713" s="70">
        <v>291100</v>
      </c>
      <c r="H2713" s="70">
        <v>291100</v>
      </c>
      <c r="I2713" s="70">
        <v>291100</v>
      </c>
    </row>
    <row r="2714" spans="1:9" x14ac:dyDescent="0.25">
      <c r="A2714" s="26" t="s">
        <v>45</v>
      </c>
      <c r="B2714" s="26" t="s">
        <v>34</v>
      </c>
      <c r="C2714" s="26" t="s">
        <v>34</v>
      </c>
      <c r="D2714" s="26" t="s">
        <v>34</v>
      </c>
      <c r="E2714" s="26" t="s">
        <v>34</v>
      </c>
      <c r="F2714" s="71">
        <f>SUM(F2706:F2713)</f>
        <v>495700</v>
      </c>
      <c r="G2714" s="71">
        <f>SUM(G2706:G2713)</f>
        <v>302800</v>
      </c>
      <c r="H2714" s="71">
        <f>SUM(H2706:H2713)</f>
        <v>495700</v>
      </c>
      <c r="I2714" s="71">
        <f>SUM(I2706:I2713)</f>
        <v>302800</v>
      </c>
    </row>
    <row r="2715" spans="1:9" ht="31.5" x14ac:dyDescent="0.25">
      <c r="A2715" s="20" t="s">
        <v>4529</v>
      </c>
      <c r="B2715" s="20" t="s">
        <v>133</v>
      </c>
      <c r="C2715" s="92" t="s">
        <v>4530</v>
      </c>
      <c r="D2715" s="24" t="s">
        <v>34</v>
      </c>
      <c r="E2715" s="20" t="s">
        <v>7</v>
      </c>
      <c r="F2715" s="21">
        <v>5.81</v>
      </c>
      <c r="G2715" s="21">
        <v>5.81</v>
      </c>
      <c r="H2715" s="25">
        <v>0</v>
      </c>
      <c r="I2715" s="21">
        <v>0</v>
      </c>
    </row>
    <row r="2716" spans="1:9" ht="31.5" x14ac:dyDescent="0.25">
      <c r="A2716" s="20" t="s">
        <v>4529</v>
      </c>
      <c r="B2716" s="20" t="s">
        <v>133</v>
      </c>
      <c r="C2716" s="92" t="s">
        <v>4531</v>
      </c>
      <c r="D2716" s="24" t="s">
        <v>4532</v>
      </c>
      <c r="E2716" s="20" t="s">
        <v>7</v>
      </c>
      <c r="F2716" s="21">
        <v>2856.18</v>
      </c>
      <c r="G2716" s="21">
        <v>2856.18</v>
      </c>
      <c r="H2716" s="25">
        <v>0</v>
      </c>
      <c r="I2716" s="21">
        <v>0</v>
      </c>
    </row>
    <row r="2717" spans="1:9" ht="31.5" x14ac:dyDescent="0.25">
      <c r="A2717" s="20" t="s">
        <v>4529</v>
      </c>
      <c r="B2717" s="20" t="s">
        <v>133</v>
      </c>
      <c r="C2717" s="92" t="s">
        <v>4533</v>
      </c>
      <c r="D2717" s="24" t="s">
        <v>1507</v>
      </c>
      <c r="E2717" s="20" t="s">
        <v>7</v>
      </c>
      <c r="F2717" s="21">
        <v>35843.78</v>
      </c>
      <c r="G2717" s="21">
        <v>35843.78</v>
      </c>
      <c r="H2717" s="21">
        <v>35843.78</v>
      </c>
      <c r="I2717" s="21">
        <v>35843.78</v>
      </c>
    </row>
    <row r="2718" spans="1:9" ht="31.5" x14ac:dyDescent="0.25">
      <c r="A2718" s="20" t="s">
        <v>4529</v>
      </c>
      <c r="B2718" s="20" t="s">
        <v>133</v>
      </c>
      <c r="C2718" s="92" t="s">
        <v>4534</v>
      </c>
      <c r="D2718" s="24" t="s">
        <v>4535</v>
      </c>
      <c r="E2718" s="20" t="s">
        <v>7</v>
      </c>
      <c r="F2718" s="21">
        <v>552.96</v>
      </c>
      <c r="G2718" s="21">
        <v>552.96</v>
      </c>
      <c r="H2718" s="21">
        <v>552.96</v>
      </c>
      <c r="I2718" s="21">
        <v>552.96</v>
      </c>
    </row>
    <row r="2719" spans="1:9" ht="31.5" x14ac:dyDescent="0.25">
      <c r="A2719" s="20" t="s">
        <v>4529</v>
      </c>
      <c r="B2719" s="20" t="s">
        <v>133</v>
      </c>
      <c r="C2719" s="92" t="s">
        <v>2681</v>
      </c>
      <c r="D2719" s="24" t="s">
        <v>4536</v>
      </c>
      <c r="E2719" s="20" t="s">
        <v>7</v>
      </c>
      <c r="F2719" s="21">
        <v>101998.2</v>
      </c>
      <c r="G2719" s="21">
        <v>101998.2</v>
      </c>
      <c r="H2719" s="21">
        <v>101998.2</v>
      </c>
      <c r="I2719" s="21">
        <v>101998.2</v>
      </c>
    </row>
    <row r="2720" spans="1:9" ht="31.5" x14ac:dyDescent="0.25">
      <c r="A2720" s="20" t="s">
        <v>4529</v>
      </c>
      <c r="B2720" s="20" t="s">
        <v>133</v>
      </c>
      <c r="C2720" s="92" t="s">
        <v>4537</v>
      </c>
      <c r="D2720" s="24" t="s">
        <v>3410</v>
      </c>
      <c r="E2720" s="20" t="s">
        <v>7</v>
      </c>
      <c r="F2720" s="21">
        <v>16836.21</v>
      </c>
      <c r="G2720" s="21">
        <v>16836.21</v>
      </c>
      <c r="H2720" s="21">
        <v>16836.21</v>
      </c>
      <c r="I2720" s="21">
        <v>16836.21</v>
      </c>
    </row>
    <row r="2721" spans="1:9" ht="31.5" x14ac:dyDescent="0.25">
      <c r="A2721" s="20" t="s">
        <v>4529</v>
      </c>
      <c r="B2721" s="20" t="s">
        <v>133</v>
      </c>
      <c r="C2721" s="92" t="s">
        <v>4538</v>
      </c>
      <c r="D2721" s="24" t="s">
        <v>4539</v>
      </c>
      <c r="E2721" s="20" t="s">
        <v>7</v>
      </c>
      <c r="F2721" s="21">
        <v>24480.46</v>
      </c>
      <c r="G2721" s="21">
        <v>24480.46</v>
      </c>
      <c r="H2721" s="21">
        <v>24480.46</v>
      </c>
      <c r="I2721" s="21">
        <v>24480.46</v>
      </c>
    </row>
    <row r="2722" spans="1:9" ht="31.5" x14ac:dyDescent="0.25">
      <c r="A2722" s="20" t="s">
        <v>4529</v>
      </c>
      <c r="B2722" s="20" t="s">
        <v>133</v>
      </c>
      <c r="C2722" s="92" t="s">
        <v>4540</v>
      </c>
      <c r="D2722" s="24" t="s">
        <v>517</v>
      </c>
      <c r="E2722" s="20" t="s">
        <v>7</v>
      </c>
      <c r="F2722" s="21">
        <v>10000</v>
      </c>
      <c r="G2722" s="21">
        <v>10000</v>
      </c>
      <c r="H2722" s="21">
        <v>10000</v>
      </c>
      <c r="I2722" s="21">
        <v>10000</v>
      </c>
    </row>
    <row r="2723" spans="1:9" ht="31.5" x14ac:dyDescent="0.25">
      <c r="A2723" s="20" t="s">
        <v>4529</v>
      </c>
      <c r="B2723" s="20" t="s">
        <v>133</v>
      </c>
      <c r="C2723" s="92" t="s">
        <v>4541</v>
      </c>
      <c r="D2723" s="24" t="s">
        <v>4542</v>
      </c>
      <c r="E2723" s="20" t="s">
        <v>7</v>
      </c>
      <c r="F2723" s="21">
        <v>6469.82</v>
      </c>
      <c r="G2723" s="21">
        <v>6469.82</v>
      </c>
      <c r="H2723" s="21">
        <v>6469.82</v>
      </c>
      <c r="I2723" s="21">
        <v>6469.82</v>
      </c>
    </row>
    <row r="2724" spans="1:9" ht="31.5" x14ac:dyDescent="0.25">
      <c r="A2724" s="20" t="s">
        <v>4529</v>
      </c>
      <c r="B2724" s="20" t="s">
        <v>133</v>
      </c>
      <c r="C2724" s="92" t="s">
        <v>4543</v>
      </c>
      <c r="D2724" s="24" t="s">
        <v>4544</v>
      </c>
      <c r="E2724" s="20" t="s">
        <v>7</v>
      </c>
      <c r="F2724" s="21">
        <v>4093.55</v>
      </c>
      <c r="G2724" s="21">
        <v>4093.55</v>
      </c>
      <c r="H2724" s="21">
        <v>4093.55</v>
      </c>
      <c r="I2724" s="21">
        <v>4093.55</v>
      </c>
    </row>
    <row r="2725" spans="1:9" ht="31.5" x14ac:dyDescent="0.25">
      <c r="A2725" s="20" t="s">
        <v>4529</v>
      </c>
      <c r="B2725" s="20" t="s">
        <v>133</v>
      </c>
      <c r="C2725" s="92" t="s">
        <v>4545</v>
      </c>
      <c r="D2725" s="24" t="s">
        <v>4546</v>
      </c>
      <c r="E2725" s="20" t="s">
        <v>7</v>
      </c>
      <c r="F2725" s="21">
        <v>370.75</v>
      </c>
      <c r="G2725" s="21">
        <v>370.75</v>
      </c>
      <c r="H2725" s="21">
        <v>370.75</v>
      </c>
      <c r="I2725" s="21">
        <v>370.75</v>
      </c>
    </row>
    <row r="2726" spans="1:9" ht="31.5" x14ac:dyDescent="0.25">
      <c r="A2726" s="20" t="s">
        <v>4529</v>
      </c>
      <c r="B2726" s="20" t="s">
        <v>133</v>
      </c>
      <c r="C2726" s="92" t="s">
        <v>4547</v>
      </c>
      <c r="D2726" s="24" t="s">
        <v>4548</v>
      </c>
      <c r="E2726" s="20" t="s">
        <v>7</v>
      </c>
      <c r="F2726" s="21">
        <v>58683.74</v>
      </c>
      <c r="G2726" s="25">
        <v>0</v>
      </c>
      <c r="H2726" s="25">
        <v>0</v>
      </c>
      <c r="I2726" s="21">
        <v>0</v>
      </c>
    </row>
    <row r="2727" spans="1:9" ht="31.5" x14ac:dyDescent="0.25">
      <c r="A2727" s="20" t="s">
        <v>4529</v>
      </c>
      <c r="B2727" s="20" t="s">
        <v>133</v>
      </c>
      <c r="C2727" s="92" t="s">
        <v>4549</v>
      </c>
      <c r="D2727" s="24" t="s">
        <v>4433</v>
      </c>
      <c r="E2727" s="20" t="s">
        <v>7</v>
      </c>
      <c r="F2727" s="21">
        <v>324.14</v>
      </c>
      <c r="G2727" s="21">
        <v>324.14</v>
      </c>
      <c r="H2727" s="21">
        <v>324.14</v>
      </c>
      <c r="I2727" s="21">
        <v>324.14</v>
      </c>
    </row>
    <row r="2728" spans="1:9" ht="31.5" x14ac:dyDescent="0.25">
      <c r="A2728" s="20" t="s">
        <v>4529</v>
      </c>
      <c r="B2728" s="20" t="s">
        <v>133</v>
      </c>
      <c r="C2728" s="92" t="s">
        <v>4550</v>
      </c>
      <c r="D2728" s="24" t="s">
        <v>4028</v>
      </c>
      <c r="E2728" s="20" t="s">
        <v>7</v>
      </c>
      <c r="F2728" s="21">
        <v>3451.93</v>
      </c>
      <c r="G2728" s="21">
        <v>3451.93</v>
      </c>
      <c r="H2728" s="21">
        <v>3451.93</v>
      </c>
      <c r="I2728" s="21">
        <v>3451.93</v>
      </c>
    </row>
    <row r="2729" spans="1:9" ht="31.5" x14ac:dyDescent="0.25">
      <c r="A2729" s="20" t="s">
        <v>4529</v>
      </c>
      <c r="B2729" s="20" t="s">
        <v>133</v>
      </c>
      <c r="C2729" s="92" t="s">
        <v>4551</v>
      </c>
      <c r="D2729" s="24" t="s">
        <v>4552</v>
      </c>
      <c r="E2729" s="20" t="s">
        <v>7</v>
      </c>
      <c r="F2729" s="21">
        <v>151956.64000000001</v>
      </c>
      <c r="G2729" s="25">
        <v>0</v>
      </c>
      <c r="H2729" s="25">
        <v>0</v>
      </c>
      <c r="I2729" s="21">
        <v>0</v>
      </c>
    </row>
    <row r="2730" spans="1:9" ht="31.5" x14ac:dyDescent="0.25">
      <c r="A2730" s="20" t="s">
        <v>4529</v>
      </c>
      <c r="B2730" s="20" t="s">
        <v>133</v>
      </c>
      <c r="C2730" s="92" t="s">
        <v>4553</v>
      </c>
      <c r="D2730" s="24" t="s">
        <v>143</v>
      </c>
      <c r="E2730" s="20" t="s">
        <v>7</v>
      </c>
      <c r="F2730" s="21">
        <v>22941.7</v>
      </c>
      <c r="G2730" s="25">
        <v>0</v>
      </c>
      <c r="H2730" s="25">
        <v>0</v>
      </c>
      <c r="I2730" s="21">
        <v>0</v>
      </c>
    </row>
    <row r="2731" spans="1:9" ht="31.5" x14ac:dyDescent="0.25">
      <c r="A2731" s="20" t="s">
        <v>4529</v>
      </c>
      <c r="B2731" s="20" t="s">
        <v>133</v>
      </c>
      <c r="C2731" s="92" t="s">
        <v>4554</v>
      </c>
      <c r="D2731" s="24" t="s">
        <v>18</v>
      </c>
      <c r="E2731" s="20" t="s">
        <v>7</v>
      </c>
      <c r="F2731" s="21">
        <v>549.41999999999996</v>
      </c>
      <c r="G2731" s="25">
        <v>0</v>
      </c>
      <c r="H2731" s="25">
        <v>0</v>
      </c>
      <c r="I2731" s="21">
        <v>0</v>
      </c>
    </row>
    <row r="2732" spans="1:9" ht="31.5" x14ac:dyDescent="0.25">
      <c r="A2732" s="20" t="s">
        <v>4529</v>
      </c>
      <c r="B2732" s="20" t="s">
        <v>133</v>
      </c>
      <c r="C2732" s="92" t="s">
        <v>4555</v>
      </c>
      <c r="D2732" s="24" t="s">
        <v>511</v>
      </c>
      <c r="E2732" s="20" t="s">
        <v>7</v>
      </c>
      <c r="F2732" s="21">
        <v>1211346.72</v>
      </c>
      <c r="G2732" s="21">
        <v>1211346.72</v>
      </c>
      <c r="H2732" s="21">
        <v>1211346.72</v>
      </c>
      <c r="I2732" s="21">
        <v>1211346.72</v>
      </c>
    </row>
    <row r="2733" spans="1:9" ht="31.5" x14ac:dyDescent="0.25">
      <c r="A2733" s="20" t="s">
        <v>4529</v>
      </c>
      <c r="B2733" s="20" t="s">
        <v>133</v>
      </c>
      <c r="C2733" s="92" t="s">
        <v>4556</v>
      </c>
      <c r="D2733" s="24" t="s">
        <v>126</v>
      </c>
      <c r="E2733" s="20" t="s">
        <v>7</v>
      </c>
      <c r="F2733" s="21">
        <v>49643.66</v>
      </c>
      <c r="G2733" s="25">
        <v>0</v>
      </c>
      <c r="H2733" s="25">
        <v>0</v>
      </c>
      <c r="I2733" s="21">
        <v>0</v>
      </c>
    </row>
    <row r="2734" spans="1:9" ht="31.5" x14ac:dyDescent="0.25">
      <c r="A2734" s="20" t="s">
        <v>4529</v>
      </c>
      <c r="B2734" s="20" t="s">
        <v>133</v>
      </c>
      <c r="C2734" s="36" t="s">
        <v>4596</v>
      </c>
      <c r="D2734" s="24" t="s">
        <v>34</v>
      </c>
      <c r="E2734" s="20" t="s">
        <v>7</v>
      </c>
      <c r="F2734" s="21">
        <v>19830</v>
      </c>
      <c r="G2734" s="25">
        <v>0</v>
      </c>
      <c r="H2734" s="25">
        <v>0</v>
      </c>
      <c r="I2734" s="21">
        <v>0</v>
      </c>
    </row>
    <row r="2735" spans="1:9" ht="31.5" x14ac:dyDescent="0.25">
      <c r="A2735" s="20" t="s">
        <v>4529</v>
      </c>
      <c r="B2735" s="20" t="s">
        <v>133</v>
      </c>
      <c r="C2735" s="92" t="s">
        <v>4557</v>
      </c>
      <c r="D2735" s="24" t="s">
        <v>4558</v>
      </c>
      <c r="E2735" s="20" t="s">
        <v>7</v>
      </c>
      <c r="F2735" s="21">
        <v>2558.59</v>
      </c>
      <c r="G2735" s="21">
        <v>2558.59</v>
      </c>
      <c r="H2735" s="21">
        <v>2558.59</v>
      </c>
      <c r="I2735" s="21">
        <v>2558.59</v>
      </c>
    </row>
    <row r="2736" spans="1:9" ht="31.5" x14ac:dyDescent="0.25">
      <c r="A2736" s="20" t="s">
        <v>4529</v>
      </c>
      <c r="B2736" s="20" t="s">
        <v>133</v>
      </c>
      <c r="C2736" s="92" t="s">
        <v>4559</v>
      </c>
      <c r="D2736" s="24" t="s">
        <v>4560</v>
      </c>
      <c r="E2736" s="20" t="s">
        <v>7</v>
      </c>
      <c r="F2736" s="21">
        <v>1084.43</v>
      </c>
      <c r="G2736" s="21">
        <v>1084.43</v>
      </c>
      <c r="H2736" s="21">
        <v>1084.43</v>
      </c>
      <c r="I2736" s="21">
        <v>1084.43</v>
      </c>
    </row>
    <row r="2737" spans="1:9" ht="31.5" x14ac:dyDescent="0.25">
      <c r="A2737" s="20" t="s">
        <v>4529</v>
      </c>
      <c r="B2737" s="20" t="s">
        <v>133</v>
      </c>
      <c r="C2737" s="92" t="s">
        <v>4561</v>
      </c>
      <c r="D2737" s="24" t="s">
        <v>4562</v>
      </c>
      <c r="E2737" s="20" t="s">
        <v>7</v>
      </c>
      <c r="F2737" s="21">
        <v>9333.6299999999992</v>
      </c>
      <c r="G2737" s="25">
        <v>0</v>
      </c>
      <c r="H2737" s="25">
        <v>0</v>
      </c>
      <c r="I2737" s="21">
        <v>0</v>
      </c>
    </row>
    <row r="2738" spans="1:9" ht="31.5" x14ac:dyDescent="0.25">
      <c r="A2738" s="20" t="s">
        <v>4529</v>
      </c>
      <c r="B2738" s="20" t="s">
        <v>133</v>
      </c>
      <c r="C2738" s="92" t="s">
        <v>4563</v>
      </c>
      <c r="D2738" s="24" t="s">
        <v>4564</v>
      </c>
      <c r="E2738" s="20" t="s">
        <v>7</v>
      </c>
      <c r="F2738" s="21">
        <v>36732.31</v>
      </c>
      <c r="G2738" s="25">
        <v>0</v>
      </c>
      <c r="H2738" s="25">
        <v>0</v>
      </c>
      <c r="I2738" s="21">
        <v>0</v>
      </c>
    </row>
    <row r="2739" spans="1:9" ht="31.5" x14ac:dyDescent="0.25">
      <c r="A2739" s="20" t="s">
        <v>4529</v>
      </c>
      <c r="B2739" s="20" t="s">
        <v>133</v>
      </c>
      <c r="C2739" s="92" t="s">
        <v>4565</v>
      </c>
      <c r="D2739" s="24" t="s">
        <v>2349</v>
      </c>
      <c r="E2739" s="20" t="s">
        <v>7</v>
      </c>
      <c r="F2739" s="21">
        <v>6342.01</v>
      </c>
      <c r="G2739" s="21">
        <v>6342.01</v>
      </c>
      <c r="H2739" s="21">
        <v>6342.01</v>
      </c>
      <c r="I2739" s="21">
        <v>6342.01</v>
      </c>
    </row>
    <row r="2740" spans="1:9" ht="31.5" x14ac:dyDescent="0.25">
      <c r="A2740" s="20" t="s">
        <v>4529</v>
      </c>
      <c r="B2740" s="20" t="s">
        <v>133</v>
      </c>
      <c r="C2740" s="92" t="s">
        <v>4566</v>
      </c>
      <c r="D2740" s="24" t="s">
        <v>4567</v>
      </c>
      <c r="E2740" s="20" t="s">
        <v>7</v>
      </c>
      <c r="F2740" s="21">
        <v>1651.74</v>
      </c>
      <c r="G2740" s="21">
        <v>1651.74</v>
      </c>
      <c r="H2740" s="21">
        <v>1651.74</v>
      </c>
      <c r="I2740" s="21">
        <v>1651.74</v>
      </c>
    </row>
    <row r="2741" spans="1:9" ht="31.5" x14ac:dyDescent="0.25">
      <c r="A2741" s="20" t="s">
        <v>4529</v>
      </c>
      <c r="B2741" s="20" t="s">
        <v>133</v>
      </c>
      <c r="C2741" s="93" t="s">
        <v>4568</v>
      </c>
      <c r="D2741" s="46">
        <v>22426550</v>
      </c>
      <c r="E2741" s="60" t="s">
        <v>141</v>
      </c>
      <c r="F2741" s="61">
        <v>6</v>
      </c>
      <c r="G2741" s="25">
        <v>0</v>
      </c>
      <c r="H2741" s="25">
        <v>0</v>
      </c>
      <c r="I2741" s="21">
        <v>0</v>
      </c>
    </row>
    <row r="2742" spans="1:9" ht="31.5" x14ac:dyDescent="0.25">
      <c r="A2742" s="20" t="s">
        <v>4529</v>
      </c>
      <c r="B2742" s="20" t="s">
        <v>133</v>
      </c>
      <c r="C2742" s="92" t="s">
        <v>4569</v>
      </c>
      <c r="D2742" s="24">
        <v>32863396</v>
      </c>
      <c r="E2742" s="20" t="s">
        <v>141</v>
      </c>
      <c r="F2742" s="21">
        <v>1049.48</v>
      </c>
      <c r="G2742" s="21">
        <v>1049.48</v>
      </c>
      <c r="H2742" s="21">
        <v>1049.48</v>
      </c>
      <c r="I2742" s="21">
        <v>1049.48</v>
      </c>
    </row>
    <row r="2743" spans="1:9" ht="31.5" x14ac:dyDescent="0.25">
      <c r="A2743" s="20" t="s">
        <v>4529</v>
      </c>
      <c r="B2743" s="20" t="s">
        <v>133</v>
      </c>
      <c r="C2743" s="92" t="s">
        <v>4541</v>
      </c>
      <c r="D2743" s="24">
        <v>23137670</v>
      </c>
      <c r="E2743" s="20" t="s">
        <v>141</v>
      </c>
      <c r="F2743" s="21">
        <v>8895.2800000000007</v>
      </c>
      <c r="G2743" s="21">
        <v>8895.2800000000007</v>
      </c>
      <c r="H2743" s="21">
        <v>8895.2800000000007</v>
      </c>
      <c r="I2743" s="21">
        <v>8895.2800000000007</v>
      </c>
    </row>
    <row r="2744" spans="1:9" ht="31.5" x14ac:dyDescent="0.25">
      <c r="A2744" s="20" t="s">
        <v>4529</v>
      </c>
      <c r="B2744" s="20" t="s">
        <v>133</v>
      </c>
      <c r="C2744" s="92" t="s">
        <v>4570</v>
      </c>
      <c r="D2744" s="24">
        <v>32036829</v>
      </c>
      <c r="E2744" s="20" t="s">
        <v>141</v>
      </c>
      <c r="F2744" s="21">
        <v>43.13</v>
      </c>
      <c r="G2744" s="25">
        <v>0</v>
      </c>
      <c r="H2744" s="25">
        <v>0</v>
      </c>
      <c r="I2744" s="21">
        <v>0</v>
      </c>
    </row>
    <row r="2745" spans="1:9" ht="31.5" x14ac:dyDescent="0.25">
      <c r="A2745" s="20" t="s">
        <v>4529</v>
      </c>
      <c r="B2745" s="20" t="s">
        <v>133</v>
      </c>
      <c r="C2745" s="92" t="s">
        <v>4553</v>
      </c>
      <c r="D2745" s="24">
        <v>31448144</v>
      </c>
      <c r="E2745" s="20" t="s">
        <v>141</v>
      </c>
      <c r="F2745" s="21">
        <v>9613.76</v>
      </c>
      <c r="G2745" s="25">
        <v>0</v>
      </c>
      <c r="H2745" s="25">
        <v>0</v>
      </c>
      <c r="I2745" s="21">
        <v>0</v>
      </c>
    </row>
    <row r="2746" spans="1:9" ht="31.5" x14ac:dyDescent="0.25">
      <c r="A2746" s="20" t="s">
        <v>4529</v>
      </c>
      <c r="B2746" s="20" t="s">
        <v>133</v>
      </c>
      <c r="C2746" s="92" t="s">
        <v>4571</v>
      </c>
      <c r="D2746" s="24">
        <v>39589483</v>
      </c>
      <c r="E2746" s="20" t="s">
        <v>141</v>
      </c>
      <c r="F2746" s="21">
        <v>20617.349999999999</v>
      </c>
      <c r="G2746" s="21">
        <v>20617.349999999999</v>
      </c>
      <c r="H2746" s="21">
        <v>20617.349999999999</v>
      </c>
      <c r="I2746" s="21">
        <v>20617.349999999999</v>
      </c>
    </row>
    <row r="2747" spans="1:9" ht="31.5" x14ac:dyDescent="0.25">
      <c r="A2747" s="20" t="s">
        <v>4529</v>
      </c>
      <c r="B2747" s="20" t="s">
        <v>133</v>
      </c>
      <c r="C2747" s="92" t="s">
        <v>4572</v>
      </c>
      <c r="D2747" s="24">
        <v>5410263</v>
      </c>
      <c r="E2747" s="20" t="s">
        <v>141</v>
      </c>
      <c r="F2747" s="21">
        <v>2820.7</v>
      </c>
      <c r="G2747" s="25">
        <v>0</v>
      </c>
      <c r="H2747" s="25">
        <v>0</v>
      </c>
      <c r="I2747" s="21">
        <v>0</v>
      </c>
    </row>
    <row r="2748" spans="1:9" ht="31.5" x14ac:dyDescent="0.25">
      <c r="A2748" s="20" t="s">
        <v>4529</v>
      </c>
      <c r="B2748" s="20" t="s">
        <v>133</v>
      </c>
      <c r="C2748" s="92" t="s">
        <v>4573</v>
      </c>
      <c r="D2748" s="24">
        <v>32459822</v>
      </c>
      <c r="E2748" s="20" t="s">
        <v>141</v>
      </c>
      <c r="F2748" s="21">
        <v>1215.1099999999999</v>
      </c>
      <c r="G2748" s="25">
        <v>0</v>
      </c>
      <c r="H2748" s="25">
        <v>0</v>
      </c>
      <c r="I2748" s="21">
        <v>0</v>
      </c>
    </row>
    <row r="2749" spans="1:9" ht="31.5" x14ac:dyDescent="0.25">
      <c r="A2749" s="20" t="s">
        <v>4529</v>
      </c>
      <c r="B2749" s="20" t="s">
        <v>133</v>
      </c>
      <c r="C2749" s="92" t="s">
        <v>4574</v>
      </c>
      <c r="D2749" s="24">
        <v>24789699</v>
      </c>
      <c r="E2749" s="20" t="s">
        <v>141</v>
      </c>
      <c r="F2749" s="21">
        <v>12660.82</v>
      </c>
      <c r="G2749" s="25">
        <v>0</v>
      </c>
      <c r="H2749" s="25">
        <v>0</v>
      </c>
      <c r="I2749" s="21">
        <v>0</v>
      </c>
    </row>
    <row r="2750" spans="1:9" ht="31.5" x14ac:dyDescent="0.25">
      <c r="A2750" s="20" t="s">
        <v>4529</v>
      </c>
      <c r="B2750" s="20" t="s">
        <v>133</v>
      </c>
      <c r="C2750" s="92" t="s">
        <v>4575</v>
      </c>
      <c r="D2750" s="24">
        <v>23399393</v>
      </c>
      <c r="E2750" s="20" t="s">
        <v>141</v>
      </c>
      <c r="F2750" s="21">
        <v>16897.05</v>
      </c>
      <c r="G2750" s="21">
        <v>16897.05</v>
      </c>
      <c r="H2750" s="21">
        <v>16897.05</v>
      </c>
      <c r="I2750" s="21">
        <v>16897.05</v>
      </c>
    </row>
    <row r="2751" spans="1:9" ht="31.5" x14ac:dyDescent="0.25">
      <c r="A2751" s="20" t="s">
        <v>4529</v>
      </c>
      <c r="B2751" s="20" t="s">
        <v>133</v>
      </c>
      <c r="C2751" s="92" t="s">
        <v>4576</v>
      </c>
      <c r="D2751" s="24">
        <v>34774770</v>
      </c>
      <c r="E2751" s="20" t="s">
        <v>141</v>
      </c>
      <c r="F2751" s="21">
        <v>6642</v>
      </c>
      <c r="G2751" s="25">
        <v>0</v>
      </c>
      <c r="H2751" s="25">
        <v>0</v>
      </c>
      <c r="I2751" s="21">
        <v>0</v>
      </c>
    </row>
    <row r="2752" spans="1:9" ht="31.5" x14ac:dyDescent="0.25">
      <c r="A2752" s="20" t="s">
        <v>4529</v>
      </c>
      <c r="B2752" s="20" t="s">
        <v>133</v>
      </c>
      <c r="C2752" s="92" t="s">
        <v>4577</v>
      </c>
      <c r="D2752" s="24">
        <v>37519037</v>
      </c>
      <c r="E2752" s="20" t="s">
        <v>141</v>
      </c>
      <c r="F2752" s="21">
        <v>480</v>
      </c>
      <c r="G2752" s="25">
        <v>0</v>
      </c>
      <c r="H2752" s="25">
        <v>0</v>
      </c>
      <c r="I2752" s="21">
        <v>0</v>
      </c>
    </row>
    <row r="2753" spans="1:9" ht="31.5" x14ac:dyDescent="0.25">
      <c r="A2753" s="20" t="s">
        <v>4529</v>
      </c>
      <c r="B2753" s="20" t="s">
        <v>133</v>
      </c>
      <c r="C2753" s="92" t="s">
        <v>4578</v>
      </c>
      <c r="D2753" s="24">
        <v>40112102</v>
      </c>
      <c r="E2753" s="20" t="s">
        <v>141</v>
      </c>
      <c r="F2753" s="21">
        <v>3336.5</v>
      </c>
      <c r="G2753" s="25">
        <v>0</v>
      </c>
      <c r="H2753" s="25">
        <v>0</v>
      </c>
      <c r="I2753" s="21">
        <v>0</v>
      </c>
    </row>
    <row r="2754" spans="1:9" ht="31.5" x14ac:dyDescent="0.25">
      <c r="A2754" s="20" t="s">
        <v>4529</v>
      </c>
      <c r="B2754" s="20" t="s">
        <v>133</v>
      </c>
      <c r="C2754" s="92" t="s">
        <v>4579</v>
      </c>
      <c r="D2754" s="24">
        <v>39154165</v>
      </c>
      <c r="E2754" s="20" t="s">
        <v>141</v>
      </c>
      <c r="F2754" s="21">
        <v>1560</v>
      </c>
      <c r="G2754" s="25">
        <v>0</v>
      </c>
      <c r="H2754" s="25">
        <v>0</v>
      </c>
      <c r="I2754" s="21">
        <v>0</v>
      </c>
    </row>
    <row r="2755" spans="1:9" ht="31.5" x14ac:dyDescent="0.25">
      <c r="A2755" s="20" t="s">
        <v>4529</v>
      </c>
      <c r="B2755" s="20" t="s">
        <v>133</v>
      </c>
      <c r="C2755" s="92" t="s">
        <v>4580</v>
      </c>
      <c r="D2755" s="24">
        <v>25412086</v>
      </c>
      <c r="E2755" s="20" t="s">
        <v>141</v>
      </c>
      <c r="F2755" s="21">
        <v>60.41</v>
      </c>
      <c r="G2755" s="25">
        <v>0</v>
      </c>
      <c r="H2755" s="25">
        <v>0</v>
      </c>
      <c r="I2755" s="21">
        <v>0</v>
      </c>
    </row>
    <row r="2756" spans="1:9" ht="31.5" x14ac:dyDescent="0.25">
      <c r="A2756" s="20" t="s">
        <v>4529</v>
      </c>
      <c r="B2756" s="20" t="s">
        <v>133</v>
      </c>
      <c r="C2756" s="92" t="s">
        <v>4581</v>
      </c>
      <c r="D2756" s="24">
        <v>21560766</v>
      </c>
      <c r="E2756" s="20" t="s">
        <v>141</v>
      </c>
      <c r="F2756" s="21">
        <v>158.12</v>
      </c>
      <c r="G2756" s="25">
        <v>0</v>
      </c>
      <c r="H2756" s="25">
        <v>0</v>
      </c>
      <c r="I2756" s="21">
        <v>0</v>
      </c>
    </row>
    <row r="2757" spans="1:9" ht="31.5" x14ac:dyDescent="0.25">
      <c r="A2757" s="20" t="s">
        <v>4529</v>
      </c>
      <c r="B2757" s="20" t="s">
        <v>133</v>
      </c>
      <c r="C2757" s="36" t="s">
        <v>4596</v>
      </c>
      <c r="D2757" s="24" t="s">
        <v>34</v>
      </c>
      <c r="E2757" s="20" t="s">
        <v>141</v>
      </c>
      <c r="F2757" s="21">
        <v>80</v>
      </c>
      <c r="G2757" s="25">
        <v>0</v>
      </c>
      <c r="H2757" s="25">
        <v>0</v>
      </c>
      <c r="I2757" s="21">
        <v>0</v>
      </c>
    </row>
    <row r="2758" spans="1:9" x14ac:dyDescent="0.25">
      <c r="A2758" s="22" t="s">
        <v>45</v>
      </c>
      <c r="B2758" s="22" t="s">
        <v>34</v>
      </c>
      <c r="C2758" s="22" t="s">
        <v>34</v>
      </c>
      <c r="D2758" s="22" t="s">
        <v>34</v>
      </c>
      <c r="E2758" s="22" t="s">
        <v>34</v>
      </c>
      <c r="F2758" s="23">
        <f>SUM(F2715:F2757)</f>
        <v>1866074.09</v>
      </c>
      <c r="G2758" s="23">
        <f>SUM(G2715:G2757)</f>
        <v>1477726.4400000002</v>
      </c>
      <c r="H2758" s="23">
        <f>SUM(H2715:H2757)</f>
        <v>1474864.4500000002</v>
      </c>
      <c r="I2758" s="23">
        <f>SUM(I2715:I2757)</f>
        <v>1474864.4500000002</v>
      </c>
    </row>
    <row r="2759" spans="1:9" ht="31.5" x14ac:dyDescent="0.25">
      <c r="A2759" s="37" t="s">
        <v>4630</v>
      </c>
      <c r="B2759" s="24" t="s">
        <v>2523</v>
      </c>
      <c r="C2759" s="37" t="s">
        <v>2524</v>
      </c>
      <c r="D2759" s="37">
        <v>41416805</v>
      </c>
      <c r="E2759" s="24" t="s">
        <v>59</v>
      </c>
      <c r="F2759" s="25">
        <v>252</v>
      </c>
      <c r="G2759" s="25">
        <v>0</v>
      </c>
      <c r="H2759" s="25">
        <v>0</v>
      </c>
      <c r="I2759" s="25">
        <v>0</v>
      </c>
    </row>
    <row r="2760" spans="1:9" ht="31.5" x14ac:dyDescent="0.25">
      <c r="A2760" s="37" t="s">
        <v>4630</v>
      </c>
      <c r="B2760" s="24" t="s">
        <v>2523</v>
      </c>
      <c r="C2760" s="24" t="s">
        <v>4631</v>
      </c>
      <c r="D2760" s="24" t="s">
        <v>4632</v>
      </c>
      <c r="E2760" s="24" t="s">
        <v>7</v>
      </c>
      <c r="F2760" s="25">
        <v>6</v>
      </c>
      <c r="G2760" s="25">
        <v>0</v>
      </c>
      <c r="H2760" s="25">
        <v>0</v>
      </c>
      <c r="I2760" s="25">
        <v>0</v>
      </c>
    </row>
    <row r="2761" spans="1:9" x14ac:dyDescent="0.25">
      <c r="A2761" s="26" t="s">
        <v>45</v>
      </c>
      <c r="B2761" s="26" t="s">
        <v>34</v>
      </c>
      <c r="C2761" s="26" t="s">
        <v>34</v>
      </c>
      <c r="D2761" s="26" t="s">
        <v>34</v>
      </c>
      <c r="E2761" s="26" t="s">
        <v>34</v>
      </c>
      <c r="F2761" s="27">
        <f>SUM(F2759:F2760)</f>
        <v>258</v>
      </c>
      <c r="G2761" s="27">
        <f>SUM(G2759:G2760)</f>
        <v>0</v>
      </c>
      <c r="H2761" s="27">
        <f>SUM(H2759:H2760)</f>
        <v>0</v>
      </c>
      <c r="I2761" s="27">
        <f>SUM(I2759:I2760)</f>
        <v>0</v>
      </c>
    </row>
    <row r="2762" spans="1:9" ht="47.25" x14ac:dyDescent="0.25">
      <c r="A2762" s="20" t="s">
        <v>4656</v>
      </c>
      <c r="B2762" s="20" t="s">
        <v>591</v>
      </c>
      <c r="C2762" s="20" t="s">
        <v>4657</v>
      </c>
      <c r="D2762" s="24" t="s">
        <v>34</v>
      </c>
      <c r="E2762" s="20" t="s">
        <v>7</v>
      </c>
      <c r="F2762" s="77">
        <v>8670000</v>
      </c>
      <c r="G2762" s="77">
        <v>0</v>
      </c>
      <c r="H2762" s="77">
        <v>7941000</v>
      </c>
      <c r="I2762" s="77">
        <v>0</v>
      </c>
    </row>
    <row r="2763" spans="1:9" ht="31.5" x14ac:dyDescent="0.25">
      <c r="A2763" s="20" t="s">
        <v>4656</v>
      </c>
      <c r="B2763" s="20" t="s">
        <v>591</v>
      </c>
      <c r="C2763" s="20" t="s">
        <v>4658</v>
      </c>
      <c r="D2763" s="24" t="s">
        <v>34</v>
      </c>
      <c r="E2763" s="20" t="s">
        <v>59</v>
      </c>
      <c r="F2763" s="77">
        <v>3383000</v>
      </c>
      <c r="G2763" s="77">
        <v>0</v>
      </c>
      <c r="H2763" s="77">
        <v>3594000</v>
      </c>
      <c r="I2763" s="77">
        <v>0</v>
      </c>
    </row>
    <row r="2764" spans="1:9" x14ac:dyDescent="0.25">
      <c r="A2764" s="26" t="s">
        <v>45</v>
      </c>
      <c r="B2764" s="26" t="s">
        <v>34</v>
      </c>
      <c r="C2764" s="26" t="s">
        <v>34</v>
      </c>
      <c r="D2764" s="26" t="s">
        <v>34</v>
      </c>
      <c r="E2764" s="26" t="s">
        <v>34</v>
      </c>
      <c r="F2764" s="94">
        <f>SUM(F2762:F2763)</f>
        <v>12053000</v>
      </c>
      <c r="G2764" s="94">
        <f>SUM(G2762:G2763)</f>
        <v>0</v>
      </c>
      <c r="H2764" s="94">
        <f>SUM(H2762:H2763)</f>
        <v>11535000</v>
      </c>
      <c r="I2764" s="94">
        <f>SUM(I2762:I2763)</f>
        <v>0</v>
      </c>
    </row>
    <row r="2765" spans="1:9" ht="47.25" x14ac:dyDescent="0.25">
      <c r="A2765" s="20" t="s">
        <v>4664</v>
      </c>
      <c r="B2765" s="20" t="s">
        <v>4665</v>
      </c>
      <c r="C2765" s="20" t="s">
        <v>4657</v>
      </c>
      <c r="D2765" s="24" t="s">
        <v>34</v>
      </c>
      <c r="E2765" s="20" t="s">
        <v>7</v>
      </c>
      <c r="F2765" s="77">
        <v>1</v>
      </c>
      <c r="G2765" s="77">
        <v>0</v>
      </c>
      <c r="H2765" s="77">
        <v>10.9</v>
      </c>
      <c r="I2765" s="77">
        <v>0</v>
      </c>
    </row>
    <row r="2766" spans="1:9" ht="47.25" x14ac:dyDescent="0.25">
      <c r="A2766" s="20" t="s">
        <v>4664</v>
      </c>
      <c r="B2766" s="20" t="s">
        <v>4665</v>
      </c>
      <c r="C2766" s="20" t="s">
        <v>4666</v>
      </c>
      <c r="D2766" s="24" t="s">
        <v>34</v>
      </c>
      <c r="E2766" s="20" t="s">
        <v>32</v>
      </c>
      <c r="F2766" s="77">
        <v>62500</v>
      </c>
      <c r="G2766" s="77">
        <v>0</v>
      </c>
      <c r="H2766" s="77">
        <v>58600</v>
      </c>
      <c r="I2766" s="77">
        <v>0</v>
      </c>
    </row>
    <row r="2767" spans="1:9" ht="31.5" x14ac:dyDescent="0.25">
      <c r="A2767" s="20" t="s">
        <v>4664</v>
      </c>
      <c r="B2767" s="20" t="s">
        <v>4665</v>
      </c>
      <c r="C2767" s="20" t="s">
        <v>4658</v>
      </c>
      <c r="D2767" s="24" t="s">
        <v>34</v>
      </c>
      <c r="E2767" s="20" t="s">
        <v>59</v>
      </c>
      <c r="F2767" s="77">
        <v>90900</v>
      </c>
      <c r="G2767" s="77">
        <v>0</v>
      </c>
      <c r="H2767" s="77">
        <v>54900</v>
      </c>
      <c r="I2767" s="77">
        <v>0</v>
      </c>
    </row>
    <row r="2768" spans="1:9" x14ac:dyDescent="0.25">
      <c r="A2768" s="26" t="s">
        <v>45</v>
      </c>
      <c r="B2768" s="26" t="s">
        <v>34</v>
      </c>
      <c r="C2768" s="26" t="s">
        <v>34</v>
      </c>
      <c r="D2768" s="26" t="s">
        <v>34</v>
      </c>
      <c r="E2768" s="26" t="s">
        <v>34</v>
      </c>
      <c r="F2768" s="94">
        <f>SUM(F2765:F2767)</f>
        <v>153401</v>
      </c>
      <c r="G2768" s="94">
        <f>SUM(G2765:G2767)</f>
        <v>0</v>
      </c>
      <c r="H2768" s="94">
        <f>SUM(H2765:H2767)</f>
        <v>113510.9</v>
      </c>
      <c r="I2768" s="94">
        <f>SUM(I2765:I2767)</f>
        <v>0</v>
      </c>
    </row>
    <row r="2769" spans="1:1025" ht="47.25" x14ac:dyDescent="0.25">
      <c r="A2769" s="20" t="s">
        <v>4677</v>
      </c>
      <c r="B2769" s="20" t="s">
        <v>595</v>
      </c>
      <c r="C2769" s="20" t="s">
        <v>4657</v>
      </c>
      <c r="D2769" s="24" t="s">
        <v>34</v>
      </c>
      <c r="E2769" s="20" t="s">
        <v>7</v>
      </c>
      <c r="F2769" s="77">
        <v>61000</v>
      </c>
      <c r="G2769" s="77">
        <v>0</v>
      </c>
      <c r="H2769" s="77">
        <v>89800</v>
      </c>
      <c r="I2769" s="77">
        <v>0</v>
      </c>
    </row>
    <row r="2770" spans="1:1025" ht="47.25" x14ac:dyDescent="0.25">
      <c r="A2770" s="20" t="s">
        <v>4677</v>
      </c>
      <c r="B2770" s="20" t="s">
        <v>595</v>
      </c>
      <c r="C2770" s="20" t="s">
        <v>4666</v>
      </c>
      <c r="D2770" s="24" t="s">
        <v>34</v>
      </c>
      <c r="E2770" s="20" t="s">
        <v>32</v>
      </c>
      <c r="F2770" s="77">
        <v>1300</v>
      </c>
      <c r="G2770" s="77">
        <v>0</v>
      </c>
      <c r="H2770" s="77">
        <v>2400</v>
      </c>
      <c r="I2770" s="77">
        <v>0</v>
      </c>
    </row>
    <row r="2771" spans="1:1025" ht="31.5" x14ac:dyDescent="0.25">
      <c r="A2771" s="20" t="s">
        <v>4677</v>
      </c>
      <c r="B2771" s="20" t="s">
        <v>595</v>
      </c>
      <c r="C2771" s="20" t="s">
        <v>4658</v>
      </c>
      <c r="D2771" s="24" t="s">
        <v>34</v>
      </c>
      <c r="E2771" s="20" t="s">
        <v>59</v>
      </c>
      <c r="F2771" s="77">
        <v>58400</v>
      </c>
      <c r="G2771" s="77">
        <v>0</v>
      </c>
      <c r="H2771" s="77">
        <v>53200</v>
      </c>
      <c r="I2771" s="77">
        <v>0</v>
      </c>
    </row>
    <row r="2772" spans="1:1025" s="113" customFormat="1" x14ac:dyDescent="0.25">
      <c r="A2772" s="26" t="s">
        <v>45</v>
      </c>
      <c r="B2772" s="26" t="s">
        <v>34</v>
      </c>
      <c r="C2772" s="26" t="s">
        <v>34</v>
      </c>
      <c r="D2772" s="26" t="s">
        <v>34</v>
      </c>
      <c r="E2772" s="26" t="s">
        <v>34</v>
      </c>
      <c r="F2772" s="94">
        <f>SUM(F2769:F2771)</f>
        <v>120700</v>
      </c>
      <c r="G2772" s="94">
        <f>SUM(G2769:G2771)</f>
        <v>0</v>
      </c>
      <c r="H2772" s="94">
        <f>SUM(H2769:H2771)</f>
        <v>145400</v>
      </c>
      <c r="I2772" s="94">
        <f>SUM(I2769:I2771)</f>
        <v>0</v>
      </c>
      <c r="J2772" s="112"/>
      <c r="K2772" s="112"/>
      <c r="L2772" s="112"/>
      <c r="M2772" s="112"/>
      <c r="N2772" s="112"/>
      <c r="O2772" s="112"/>
      <c r="P2772" s="112"/>
      <c r="Q2772" s="112"/>
      <c r="R2772" s="112"/>
      <c r="S2772" s="112"/>
      <c r="T2772" s="112"/>
      <c r="U2772" s="112"/>
      <c r="V2772" s="112"/>
      <c r="W2772" s="112"/>
      <c r="X2772" s="112"/>
      <c r="Y2772" s="112"/>
      <c r="Z2772" s="112"/>
      <c r="AA2772" s="112"/>
      <c r="AB2772" s="112"/>
      <c r="AC2772" s="112"/>
      <c r="AD2772" s="112"/>
      <c r="AE2772" s="112"/>
      <c r="AF2772" s="112"/>
      <c r="AG2772" s="112"/>
      <c r="AH2772" s="112"/>
      <c r="AI2772" s="112"/>
      <c r="AJ2772" s="112"/>
      <c r="AK2772" s="112"/>
      <c r="AL2772" s="112"/>
      <c r="AM2772" s="112"/>
      <c r="AN2772" s="112"/>
      <c r="AO2772" s="112"/>
      <c r="AP2772" s="112"/>
      <c r="AQ2772" s="112"/>
      <c r="AR2772" s="112"/>
      <c r="AS2772" s="112"/>
      <c r="AT2772" s="112"/>
      <c r="AU2772" s="112"/>
      <c r="AV2772" s="112"/>
      <c r="AW2772" s="112"/>
      <c r="AX2772" s="112"/>
      <c r="AY2772" s="112"/>
      <c r="AZ2772" s="112"/>
      <c r="BA2772" s="112"/>
      <c r="BB2772" s="112"/>
      <c r="BC2772" s="112"/>
      <c r="BD2772" s="112"/>
      <c r="BE2772" s="112"/>
      <c r="BF2772" s="112"/>
      <c r="BG2772" s="112"/>
      <c r="BH2772" s="112"/>
      <c r="BI2772" s="112"/>
      <c r="BJ2772" s="112"/>
      <c r="BK2772" s="112"/>
      <c r="BL2772" s="112"/>
      <c r="BM2772" s="112"/>
      <c r="BN2772" s="112"/>
      <c r="BO2772" s="112"/>
      <c r="BP2772" s="112"/>
      <c r="BQ2772" s="112"/>
      <c r="BR2772" s="112"/>
      <c r="BS2772" s="112"/>
      <c r="BT2772" s="112"/>
      <c r="BU2772" s="112"/>
      <c r="BV2772" s="112"/>
      <c r="BW2772" s="112"/>
      <c r="BX2772" s="112"/>
      <c r="BY2772" s="112"/>
      <c r="BZ2772" s="112"/>
      <c r="CA2772" s="112"/>
      <c r="CB2772" s="112"/>
      <c r="CC2772" s="112"/>
      <c r="CD2772" s="112"/>
      <c r="CE2772" s="112"/>
      <c r="CF2772" s="112"/>
      <c r="CG2772" s="112"/>
      <c r="CH2772" s="112"/>
      <c r="CI2772" s="112"/>
      <c r="CJ2772" s="112"/>
      <c r="CK2772" s="112"/>
      <c r="CL2772" s="112"/>
      <c r="CM2772" s="112"/>
      <c r="CN2772" s="112"/>
      <c r="CO2772" s="112"/>
      <c r="CP2772" s="112"/>
      <c r="CQ2772" s="112"/>
      <c r="CR2772" s="112"/>
      <c r="CS2772" s="112"/>
      <c r="CT2772" s="112"/>
      <c r="CU2772" s="112"/>
      <c r="CV2772" s="112"/>
      <c r="CW2772" s="112"/>
      <c r="CX2772" s="112"/>
      <c r="CY2772" s="112"/>
      <c r="CZ2772" s="112"/>
      <c r="DA2772" s="112"/>
      <c r="DB2772" s="112"/>
      <c r="DC2772" s="112"/>
      <c r="DD2772" s="112"/>
      <c r="DE2772" s="112"/>
      <c r="DF2772" s="112"/>
      <c r="DG2772" s="112"/>
      <c r="DH2772" s="112"/>
      <c r="DI2772" s="112"/>
      <c r="DJ2772" s="112"/>
      <c r="DK2772" s="112"/>
      <c r="DL2772" s="112"/>
      <c r="DM2772" s="112"/>
      <c r="DN2772" s="112"/>
      <c r="DO2772" s="112"/>
      <c r="DP2772" s="112"/>
      <c r="DQ2772" s="112"/>
      <c r="DR2772" s="112"/>
      <c r="DS2772" s="112"/>
      <c r="DT2772" s="112"/>
      <c r="DU2772" s="112"/>
      <c r="DV2772" s="112"/>
      <c r="DW2772" s="112"/>
      <c r="DX2772" s="112"/>
      <c r="DY2772" s="112"/>
      <c r="DZ2772" s="112"/>
      <c r="EA2772" s="112"/>
      <c r="EB2772" s="112"/>
      <c r="EC2772" s="112"/>
      <c r="ED2772" s="112"/>
      <c r="EE2772" s="112"/>
      <c r="EF2772" s="112"/>
      <c r="EG2772" s="112"/>
      <c r="EH2772" s="112"/>
      <c r="EI2772" s="112"/>
      <c r="EJ2772" s="112"/>
      <c r="EK2772" s="112"/>
      <c r="EL2772" s="112"/>
      <c r="EM2772" s="112"/>
      <c r="EN2772" s="112"/>
      <c r="EO2772" s="112"/>
      <c r="EP2772" s="112"/>
      <c r="EQ2772" s="112"/>
      <c r="ER2772" s="112"/>
      <c r="ES2772" s="112"/>
      <c r="ET2772" s="112"/>
      <c r="EU2772" s="112"/>
      <c r="EV2772" s="112"/>
      <c r="EW2772" s="112"/>
      <c r="EX2772" s="112"/>
      <c r="EY2772" s="112"/>
      <c r="EZ2772" s="112"/>
      <c r="FA2772" s="112"/>
      <c r="FB2772" s="112"/>
      <c r="FC2772" s="112"/>
      <c r="FD2772" s="112"/>
      <c r="FE2772" s="112"/>
      <c r="FF2772" s="112"/>
      <c r="FG2772" s="112"/>
      <c r="FH2772" s="112"/>
      <c r="FI2772" s="112"/>
      <c r="FJ2772" s="112"/>
      <c r="FK2772" s="112"/>
      <c r="FL2772" s="112"/>
      <c r="FM2772" s="112"/>
      <c r="FN2772" s="112"/>
      <c r="FO2772" s="112"/>
      <c r="FP2772" s="112"/>
      <c r="FQ2772" s="112"/>
      <c r="FR2772" s="112"/>
      <c r="FS2772" s="112"/>
      <c r="FT2772" s="112"/>
      <c r="FU2772" s="112"/>
      <c r="FV2772" s="112"/>
      <c r="FW2772" s="112"/>
      <c r="FX2772" s="112"/>
      <c r="FY2772" s="112"/>
      <c r="FZ2772" s="112"/>
      <c r="GA2772" s="112"/>
      <c r="GB2772" s="112"/>
      <c r="GC2772" s="112"/>
      <c r="GD2772" s="112"/>
      <c r="GE2772" s="112"/>
      <c r="GF2772" s="112"/>
      <c r="GG2772" s="112"/>
      <c r="GH2772" s="112"/>
      <c r="GI2772" s="112"/>
      <c r="GJ2772" s="112"/>
      <c r="GK2772" s="112"/>
      <c r="GL2772" s="112"/>
      <c r="GM2772" s="112"/>
      <c r="GN2772" s="112"/>
      <c r="GO2772" s="112"/>
      <c r="GP2772" s="112"/>
      <c r="GQ2772" s="112"/>
      <c r="GR2772" s="112"/>
      <c r="GS2772" s="112"/>
      <c r="GT2772" s="112"/>
      <c r="GU2772" s="112"/>
      <c r="GV2772" s="112"/>
      <c r="GW2772" s="112"/>
      <c r="GX2772" s="112"/>
      <c r="GY2772" s="112"/>
      <c r="GZ2772" s="112"/>
      <c r="HA2772" s="112"/>
      <c r="HB2772" s="112"/>
      <c r="HC2772" s="112"/>
      <c r="HD2772" s="112"/>
      <c r="HE2772" s="112"/>
      <c r="HF2772" s="112"/>
      <c r="HG2772" s="112"/>
      <c r="HH2772" s="112"/>
      <c r="HI2772" s="112"/>
      <c r="HJ2772" s="112"/>
      <c r="HK2772" s="112"/>
      <c r="HL2772" s="112"/>
      <c r="HM2772" s="112"/>
      <c r="HN2772" s="112"/>
      <c r="HO2772" s="112"/>
      <c r="HP2772" s="112"/>
      <c r="HQ2772" s="112"/>
      <c r="HR2772" s="112"/>
      <c r="HS2772" s="112"/>
      <c r="HT2772" s="112"/>
      <c r="HU2772" s="112"/>
      <c r="HV2772" s="112"/>
      <c r="HW2772" s="112"/>
      <c r="HX2772" s="112"/>
      <c r="HY2772" s="112"/>
      <c r="HZ2772" s="112"/>
      <c r="IA2772" s="112"/>
      <c r="IB2772" s="112"/>
      <c r="IC2772" s="112"/>
      <c r="ID2772" s="112"/>
      <c r="IE2772" s="112"/>
      <c r="IF2772" s="112"/>
      <c r="IG2772" s="112"/>
      <c r="IH2772" s="112"/>
      <c r="II2772" s="112"/>
      <c r="IJ2772" s="112"/>
      <c r="IK2772" s="112"/>
      <c r="IL2772" s="112"/>
      <c r="IM2772" s="112"/>
      <c r="IN2772" s="112"/>
      <c r="IO2772" s="112"/>
      <c r="IP2772" s="112"/>
      <c r="IQ2772" s="112"/>
      <c r="IR2772" s="112"/>
      <c r="IS2772" s="112"/>
      <c r="IT2772" s="112"/>
      <c r="IU2772" s="112"/>
      <c r="IV2772" s="112"/>
      <c r="IW2772" s="112"/>
      <c r="IX2772" s="112"/>
      <c r="IY2772" s="112"/>
      <c r="IZ2772" s="112"/>
      <c r="JA2772" s="112"/>
      <c r="JB2772" s="112"/>
      <c r="JC2772" s="112"/>
      <c r="JD2772" s="112"/>
      <c r="JE2772" s="112"/>
      <c r="JF2772" s="112"/>
      <c r="JG2772" s="112"/>
      <c r="JH2772" s="112"/>
      <c r="JI2772" s="112"/>
      <c r="JJ2772" s="112"/>
      <c r="JK2772" s="112"/>
      <c r="JL2772" s="112"/>
      <c r="JM2772" s="112"/>
      <c r="JN2772" s="112"/>
      <c r="JO2772" s="112"/>
      <c r="JP2772" s="112"/>
      <c r="JQ2772" s="112"/>
      <c r="JR2772" s="112"/>
      <c r="JS2772" s="112"/>
      <c r="JT2772" s="112"/>
      <c r="JU2772" s="112"/>
      <c r="JV2772" s="112"/>
      <c r="JW2772" s="112"/>
      <c r="JX2772" s="112"/>
      <c r="JY2772" s="112"/>
      <c r="JZ2772" s="112"/>
      <c r="KA2772" s="112"/>
      <c r="KB2772" s="112"/>
      <c r="KC2772" s="112"/>
      <c r="KD2772" s="112"/>
      <c r="KE2772" s="112"/>
      <c r="KF2772" s="112"/>
      <c r="KG2772" s="112"/>
      <c r="KH2772" s="112"/>
      <c r="KI2772" s="112"/>
      <c r="KJ2772" s="112"/>
      <c r="KK2772" s="112"/>
      <c r="KL2772" s="112"/>
      <c r="KM2772" s="112"/>
      <c r="KN2772" s="112"/>
      <c r="KO2772" s="112"/>
      <c r="KP2772" s="112"/>
      <c r="KQ2772" s="112"/>
      <c r="KR2772" s="112"/>
      <c r="KS2772" s="112"/>
      <c r="KT2772" s="112"/>
      <c r="KU2772" s="112"/>
      <c r="KV2772" s="112"/>
      <c r="KW2772" s="112"/>
      <c r="KX2772" s="112"/>
      <c r="KY2772" s="112"/>
      <c r="KZ2772" s="112"/>
      <c r="LA2772" s="112"/>
      <c r="LB2772" s="112"/>
      <c r="LC2772" s="112"/>
      <c r="LD2772" s="112"/>
      <c r="LE2772" s="112"/>
      <c r="LF2772" s="112"/>
      <c r="LG2772" s="112"/>
      <c r="LH2772" s="112"/>
      <c r="LI2772" s="112"/>
      <c r="LJ2772" s="112"/>
      <c r="LK2772" s="112"/>
      <c r="LL2772" s="112"/>
      <c r="LM2772" s="112"/>
      <c r="LN2772" s="112"/>
      <c r="LO2772" s="112"/>
      <c r="LP2772" s="112"/>
      <c r="LQ2772" s="112"/>
      <c r="LR2772" s="112"/>
      <c r="LS2772" s="112"/>
      <c r="LT2772" s="112"/>
      <c r="LU2772" s="112"/>
      <c r="LV2772" s="112"/>
      <c r="LW2772" s="112"/>
      <c r="LX2772" s="112"/>
      <c r="LY2772" s="112"/>
      <c r="LZ2772" s="112"/>
      <c r="MA2772" s="112"/>
      <c r="MB2772" s="112"/>
      <c r="MC2772" s="112"/>
      <c r="MD2772" s="112"/>
      <c r="ME2772" s="112"/>
      <c r="MF2772" s="112"/>
      <c r="MG2772" s="112"/>
      <c r="MH2772" s="112"/>
      <c r="MI2772" s="112"/>
      <c r="MJ2772" s="112"/>
      <c r="MK2772" s="112"/>
      <c r="ML2772" s="112"/>
      <c r="MM2772" s="112"/>
      <c r="MN2772" s="112"/>
      <c r="MO2772" s="112"/>
      <c r="MP2772" s="112"/>
      <c r="MQ2772" s="112"/>
      <c r="MR2772" s="112"/>
      <c r="MS2772" s="112"/>
      <c r="MT2772" s="112"/>
      <c r="MU2772" s="112"/>
      <c r="MV2772" s="112"/>
      <c r="MW2772" s="112"/>
      <c r="MX2772" s="112"/>
      <c r="MY2772" s="112"/>
      <c r="MZ2772" s="112"/>
      <c r="NA2772" s="112"/>
      <c r="NB2772" s="112"/>
      <c r="NC2772" s="112"/>
      <c r="ND2772" s="112"/>
      <c r="NE2772" s="112"/>
      <c r="NF2772" s="112"/>
      <c r="NG2772" s="112"/>
      <c r="NH2772" s="112"/>
      <c r="NI2772" s="112"/>
      <c r="NJ2772" s="112"/>
      <c r="NK2772" s="112"/>
      <c r="NL2772" s="112"/>
      <c r="NM2772" s="112"/>
      <c r="NN2772" s="112"/>
      <c r="NO2772" s="112"/>
      <c r="NP2772" s="112"/>
      <c r="NQ2772" s="112"/>
      <c r="NR2772" s="112"/>
      <c r="NS2772" s="112"/>
      <c r="NT2772" s="112"/>
      <c r="NU2772" s="112"/>
      <c r="NV2772" s="112"/>
      <c r="NW2772" s="112"/>
      <c r="NX2772" s="112"/>
      <c r="NY2772" s="112"/>
      <c r="NZ2772" s="112"/>
      <c r="OA2772" s="112"/>
      <c r="OB2772" s="112"/>
      <c r="OC2772" s="112"/>
      <c r="OD2772" s="112"/>
      <c r="OE2772" s="112"/>
      <c r="OF2772" s="112"/>
      <c r="OG2772" s="112"/>
      <c r="OH2772" s="112"/>
      <c r="OI2772" s="112"/>
      <c r="OJ2772" s="112"/>
      <c r="OK2772" s="112"/>
      <c r="OL2772" s="112"/>
      <c r="OM2772" s="112"/>
      <c r="ON2772" s="112"/>
      <c r="OO2772" s="112"/>
      <c r="OP2772" s="112"/>
      <c r="OQ2772" s="112"/>
      <c r="OR2772" s="112"/>
      <c r="OS2772" s="112"/>
      <c r="OT2772" s="112"/>
      <c r="OU2772" s="112"/>
      <c r="OV2772" s="112"/>
      <c r="OW2772" s="112"/>
      <c r="OX2772" s="112"/>
      <c r="OY2772" s="112"/>
      <c r="OZ2772" s="112"/>
      <c r="PA2772" s="112"/>
      <c r="PB2772" s="112"/>
      <c r="PC2772" s="112"/>
      <c r="PD2772" s="112"/>
      <c r="PE2772" s="112"/>
      <c r="PF2772" s="112"/>
      <c r="PG2772" s="112"/>
      <c r="PH2772" s="112"/>
      <c r="PI2772" s="112"/>
      <c r="PJ2772" s="112"/>
      <c r="PK2772" s="112"/>
      <c r="PL2772" s="112"/>
      <c r="PM2772" s="112"/>
      <c r="PN2772" s="112"/>
      <c r="PO2772" s="112"/>
      <c r="PP2772" s="112"/>
      <c r="PQ2772" s="112"/>
      <c r="PR2772" s="112"/>
      <c r="PS2772" s="112"/>
      <c r="PT2772" s="112"/>
      <c r="PU2772" s="112"/>
      <c r="PV2772" s="112"/>
      <c r="PW2772" s="112"/>
      <c r="PX2772" s="112"/>
      <c r="PY2772" s="112"/>
      <c r="PZ2772" s="112"/>
      <c r="QA2772" s="112"/>
      <c r="QB2772" s="112"/>
      <c r="QC2772" s="112"/>
      <c r="QD2772" s="112"/>
      <c r="QE2772" s="112"/>
      <c r="QF2772" s="112"/>
      <c r="QG2772" s="112"/>
      <c r="QH2772" s="112"/>
      <c r="QI2772" s="112"/>
      <c r="QJ2772" s="112"/>
      <c r="QK2772" s="112"/>
      <c r="QL2772" s="112"/>
      <c r="QM2772" s="112"/>
      <c r="QN2772" s="112"/>
      <c r="QO2772" s="112"/>
      <c r="QP2772" s="112"/>
      <c r="QQ2772" s="112"/>
      <c r="QR2772" s="112"/>
      <c r="QS2772" s="112"/>
      <c r="QT2772" s="112"/>
      <c r="QU2772" s="112"/>
      <c r="QV2772" s="112"/>
      <c r="QW2772" s="112"/>
      <c r="QX2772" s="112"/>
      <c r="QY2772" s="112"/>
      <c r="QZ2772" s="112"/>
      <c r="RA2772" s="112"/>
      <c r="RB2772" s="112"/>
      <c r="RC2772" s="112"/>
      <c r="RD2772" s="112"/>
      <c r="RE2772" s="112"/>
      <c r="RF2772" s="112"/>
      <c r="RG2772" s="112"/>
      <c r="RH2772" s="112"/>
      <c r="RI2772" s="112"/>
      <c r="RJ2772" s="112"/>
      <c r="RK2772" s="112"/>
      <c r="RL2772" s="112"/>
      <c r="RM2772" s="112"/>
      <c r="RN2772" s="112"/>
      <c r="RO2772" s="112"/>
      <c r="RP2772" s="112"/>
      <c r="RQ2772" s="112"/>
      <c r="RR2772" s="112"/>
      <c r="RS2772" s="112"/>
      <c r="RT2772" s="112"/>
      <c r="RU2772" s="112"/>
      <c r="RV2772" s="112"/>
      <c r="RW2772" s="112"/>
      <c r="RX2772" s="112"/>
      <c r="RY2772" s="112"/>
      <c r="RZ2772" s="112"/>
      <c r="SA2772" s="112"/>
      <c r="SB2772" s="112"/>
      <c r="SC2772" s="112"/>
      <c r="SD2772" s="112"/>
      <c r="SE2772" s="112"/>
      <c r="SF2772" s="112"/>
      <c r="SG2772" s="112"/>
      <c r="SH2772" s="112"/>
      <c r="SI2772" s="112"/>
      <c r="SJ2772" s="112"/>
      <c r="SK2772" s="112"/>
      <c r="SL2772" s="112"/>
      <c r="SM2772" s="112"/>
      <c r="SN2772" s="112"/>
      <c r="SO2772" s="112"/>
      <c r="SP2772" s="112"/>
      <c r="SQ2772" s="112"/>
      <c r="SR2772" s="112"/>
      <c r="SS2772" s="112"/>
      <c r="ST2772" s="112"/>
      <c r="SU2772" s="112"/>
      <c r="SV2772" s="112"/>
      <c r="SW2772" s="112"/>
      <c r="SX2772" s="112"/>
      <c r="SY2772" s="112"/>
      <c r="SZ2772" s="112"/>
      <c r="TA2772" s="112"/>
      <c r="TB2772" s="112"/>
      <c r="TC2772" s="112"/>
      <c r="TD2772" s="112"/>
      <c r="TE2772" s="112"/>
      <c r="TF2772" s="112"/>
      <c r="TG2772" s="112"/>
      <c r="TH2772" s="112"/>
      <c r="TI2772" s="112"/>
      <c r="TJ2772" s="112"/>
      <c r="TK2772" s="112"/>
      <c r="TL2772" s="112"/>
      <c r="TM2772" s="112"/>
      <c r="TN2772" s="112"/>
      <c r="TO2772" s="112"/>
      <c r="TP2772" s="112"/>
      <c r="TQ2772" s="112"/>
      <c r="TR2772" s="112"/>
      <c r="TS2772" s="112"/>
      <c r="TT2772" s="112"/>
      <c r="TU2772" s="112"/>
      <c r="TV2772" s="112"/>
      <c r="TW2772" s="112"/>
      <c r="TX2772" s="112"/>
      <c r="TY2772" s="112"/>
      <c r="TZ2772" s="112"/>
      <c r="UA2772" s="112"/>
      <c r="UB2772" s="112"/>
      <c r="UC2772" s="112"/>
      <c r="UD2772" s="112"/>
      <c r="UE2772" s="112"/>
      <c r="UF2772" s="112"/>
      <c r="UG2772" s="112"/>
      <c r="UH2772" s="112"/>
      <c r="UI2772" s="112"/>
      <c r="UJ2772" s="112"/>
      <c r="UK2772" s="112"/>
      <c r="UL2772" s="112"/>
      <c r="UM2772" s="112"/>
      <c r="UN2772" s="112"/>
      <c r="UO2772" s="112"/>
      <c r="UP2772" s="112"/>
      <c r="UQ2772" s="112"/>
      <c r="UR2772" s="112"/>
      <c r="US2772" s="112"/>
      <c r="UT2772" s="112"/>
      <c r="UU2772" s="112"/>
      <c r="UV2772" s="112"/>
      <c r="UW2772" s="112"/>
      <c r="UX2772" s="112"/>
      <c r="UY2772" s="112"/>
      <c r="UZ2772" s="112"/>
      <c r="VA2772" s="112"/>
      <c r="VB2772" s="112"/>
      <c r="VC2772" s="112"/>
      <c r="VD2772" s="112"/>
      <c r="VE2772" s="112"/>
      <c r="VF2772" s="112"/>
      <c r="VG2772" s="112"/>
      <c r="VH2772" s="112"/>
      <c r="VI2772" s="112"/>
      <c r="VJ2772" s="112"/>
      <c r="VK2772" s="112"/>
      <c r="VL2772" s="112"/>
      <c r="VM2772" s="112"/>
      <c r="VN2772" s="112"/>
      <c r="VO2772" s="112"/>
      <c r="VP2772" s="112"/>
      <c r="VQ2772" s="112"/>
      <c r="VR2772" s="112"/>
      <c r="VS2772" s="112"/>
      <c r="VT2772" s="112"/>
      <c r="VU2772" s="112"/>
      <c r="VV2772" s="112"/>
      <c r="VW2772" s="112"/>
      <c r="VX2772" s="112"/>
      <c r="VY2772" s="112"/>
      <c r="VZ2772" s="112"/>
      <c r="WA2772" s="112"/>
      <c r="WB2772" s="112"/>
      <c r="WC2772" s="112"/>
      <c r="WD2772" s="112"/>
      <c r="WE2772" s="112"/>
      <c r="WF2772" s="112"/>
      <c r="WG2772" s="112"/>
      <c r="WH2772" s="112"/>
      <c r="WI2772" s="112"/>
      <c r="WJ2772" s="112"/>
      <c r="WK2772" s="112"/>
      <c r="WL2772" s="112"/>
      <c r="WM2772" s="112"/>
      <c r="WN2772" s="112"/>
      <c r="WO2772" s="112"/>
      <c r="WP2772" s="112"/>
      <c r="WQ2772" s="112"/>
      <c r="WR2772" s="112"/>
      <c r="WS2772" s="112"/>
      <c r="WT2772" s="112"/>
      <c r="WU2772" s="112"/>
      <c r="WV2772" s="112"/>
      <c r="WW2772" s="112"/>
      <c r="WX2772" s="112"/>
      <c r="WY2772" s="112"/>
      <c r="WZ2772" s="112"/>
      <c r="XA2772" s="112"/>
      <c r="XB2772" s="112"/>
      <c r="XC2772" s="112"/>
      <c r="XD2772" s="112"/>
      <c r="XE2772" s="112"/>
      <c r="XF2772" s="112"/>
      <c r="XG2772" s="112"/>
      <c r="XH2772" s="112"/>
      <c r="XI2772" s="112"/>
      <c r="XJ2772" s="112"/>
      <c r="XK2772" s="112"/>
      <c r="XL2772" s="112"/>
      <c r="XM2772" s="112"/>
      <c r="XN2772" s="112"/>
      <c r="XO2772" s="112"/>
      <c r="XP2772" s="112"/>
      <c r="XQ2772" s="112"/>
      <c r="XR2772" s="112"/>
      <c r="XS2772" s="112"/>
      <c r="XT2772" s="112"/>
      <c r="XU2772" s="112"/>
      <c r="XV2772" s="112"/>
      <c r="XW2772" s="112"/>
      <c r="XX2772" s="112"/>
      <c r="XY2772" s="112"/>
      <c r="XZ2772" s="112"/>
      <c r="YA2772" s="112"/>
      <c r="YB2772" s="112"/>
      <c r="YC2772" s="112"/>
      <c r="YD2772" s="112"/>
      <c r="YE2772" s="112"/>
      <c r="YF2772" s="112"/>
      <c r="YG2772" s="112"/>
      <c r="YH2772" s="112"/>
      <c r="YI2772" s="112"/>
      <c r="YJ2772" s="112"/>
      <c r="YK2772" s="112"/>
      <c r="YL2772" s="112"/>
      <c r="YM2772" s="112"/>
      <c r="YN2772" s="112"/>
      <c r="YO2772" s="112"/>
      <c r="YP2772" s="112"/>
      <c r="YQ2772" s="112"/>
      <c r="YR2772" s="112"/>
      <c r="YS2772" s="112"/>
      <c r="YT2772" s="112"/>
      <c r="YU2772" s="112"/>
      <c r="YV2772" s="112"/>
      <c r="YW2772" s="112"/>
      <c r="YX2772" s="112"/>
      <c r="YY2772" s="112"/>
      <c r="YZ2772" s="112"/>
      <c r="ZA2772" s="112"/>
      <c r="ZB2772" s="112"/>
      <c r="ZC2772" s="112"/>
      <c r="ZD2772" s="112"/>
      <c r="ZE2772" s="112"/>
      <c r="ZF2772" s="112"/>
      <c r="ZG2772" s="112"/>
      <c r="ZH2772" s="112"/>
      <c r="ZI2772" s="112"/>
      <c r="ZJ2772" s="112"/>
      <c r="ZK2772" s="112"/>
      <c r="ZL2772" s="112"/>
      <c r="ZM2772" s="112"/>
      <c r="ZN2772" s="112"/>
      <c r="ZO2772" s="112"/>
      <c r="ZP2772" s="112"/>
      <c r="ZQ2772" s="112"/>
      <c r="ZR2772" s="112"/>
      <c r="ZS2772" s="112"/>
      <c r="ZT2772" s="112"/>
      <c r="ZU2772" s="112"/>
      <c r="ZV2772" s="112"/>
      <c r="ZW2772" s="112"/>
      <c r="ZX2772" s="112"/>
      <c r="ZY2772" s="112"/>
      <c r="ZZ2772" s="112"/>
      <c r="AAA2772" s="112"/>
      <c r="AAB2772" s="112"/>
      <c r="AAC2772" s="112"/>
      <c r="AAD2772" s="112"/>
      <c r="AAE2772" s="112"/>
      <c r="AAF2772" s="112"/>
      <c r="AAG2772" s="112"/>
      <c r="AAH2772" s="112"/>
      <c r="AAI2772" s="112"/>
      <c r="AAJ2772" s="112"/>
      <c r="AAK2772" s="112"/>
      <c r="AAL2772" s="112"/>
      <c r="AAM2772" s="112"/>
      <c r="AAN2772" s="112"/>
      <c r="AAO2772" s="112"/>
      <c r="AAP2772" s="112"/>
      <c r="AAQ2772" s="112"/>
      <c r="AAR2772" s="112"/>
      <c r="AAS2772" s="112"/>
      <c r="AAT2772" s="112"/>
      <c r="AAU2772" s="112"/>
      <c r="AAV2772" s="112"/>
      <c r="AAW2772" s="112"/>
      <c r="AAX2772" s="112"/>
      <c r="AAY2772" s="112"/>
      <c r="AAZ2772" s="112"/>
      <c r="ABA2772" s="112"/>
      <c r="ABB2772" s="112"/>
      <c r="ABC2772" s="112"/>
      <c r="ABD2772" s="112"/>
      <c r="ABE2772" s="112"/>
      <c r="ABF2772" s="112"/>
      <c r="ABG2772" s="112"/>
      <c r="ABH2772" s="112"/>
      <c r="ABI2772" s="112"/>
      <c r="ABJ2772" s="112"/>
      <c r="ABK2772" s="112"/>
      <c r="ABL2772" s="112"/>
      <c r="ABM2772" s="112"/>
      <c r="ABN2772" s="112"/>
      <c r="ABO2772" s="112"/>
      <c r="ABP2772" s="112"/>
      <c r="ABQ2772" s="112"/>
      <c r="ABR2772" s="112"/>
      <c r="ABS2772" s="112"/>
      <c r="ABT2772" s="112"/>
      <c r="ABU2772" s="112"/>
      <c r="ABV2772" s="112"/>
      <c r="ABW2772" s="112"/>
      <c r="ABX2772" s="112"/>
      <c r="ABY2772" s="112"/>
      <c r="ABZ2772" s="112"/>
      <c r="ACA2772" s="112"/>
      <c r="ACB2772" s="112"/>
      <c r="ACC2772" s="112"/>
      <c r="ACD2772" s="112"/>
      <c r="ACE2772" s="112"/>
      <c r="ACF2772" s="112"/>
      <c r="ACG2772" s="112"/>
      <c r="ACH2772" s="112"/>
      <c r="ACI2772" s="112"/>
      <c r="ACJ2772" s="112"/>
      <c r="ACK2772" s="112"/>
      <c r="ACL2772" s="112"/>
      <c r="ACM2772" s="112"/>
      <c r="ACN2772" s="112"/>
      <c r="ACO2772" s="112"/>
      <c r="ACP2772" s="112"/>
      <c r="ACQ2772" s="112"/>
      <c r="ACR2772" s="112"/>
      <c r="ACS2772" s="112"/>
      <c r="ACT2772" s="112"/>
      <c r="ACU2772" s="112"/>
      <c r="ACV2772" s="112"/>
      <c r="ACW2772" s="112"/>
      <c r="ACX2772" s="112"/>
      <c r="ACY2772" s="112"/>
      <c r="ACZ2772" s="112"/>
      <c r="ADA2772" s="112"/>
      <c r="ADB2772" s="112"/>
      <c r="ADC2772" s="112"/>
      <c r="ADD2772" s="112"/>
      <c r="ADE2772" s="112"/>
      <c r="ADF2772" s="112"/>
      <c r="ADG2772" s="112"/>
      <c r="ADH2772" s="112"/>
      <c r="ADI2772" s="112"/>
      <c r="ADJ2772" s="112"/>
      <c r="ADK2772" s="112"/>
      <c r="ADL2772" s="112"/>
      <c r="ADM2772" s="112"/>
      <c r="ADN2772" s="112"/>
      <c r="ADO2772" s="112"/>
      <c r="ADP2772" s="112"/>
      <c r="ADQ2772" s="112"/>
      <c r="ADR2772" s="112"/>
      <c r="ADS2772" s="112"/>
      <c r="ADT2772" s="112"/>
      <c r="ADU2772" s="112"/>
      <c r="ADV2772" s="112"/>
      <c r="ADW2772" s="112"/>
      <c r="ADX2772" s="112"/>
      <c r="ADY2772" s="112"/>
      <c r="ADZ2772" s="112"/>
      <c r="AEA2772" s="112"/>
      <c r="AEB2772" s="112"/>
      <c r="AEC2772" s="112"/>
      <c r="AED2772" s="112"/>
      <c r="AEE2772" s="112"/>
      <c r="AEF2772" s="112"/>
      <c r="AEG2772" s="112"/>
      <c r="AEH2772" s="112"/>
      <c r="AEI2772" s="112"/>
      <c r="AEJ2772" s="112"/>
      <c r="AEK2772" s="112"/>
      <c r="AEL2772" s="112"/>
      <c r="AEM2772" s="112"/>
      <c r="AEN2772" s="112"/>
      <c r="AEO2772" s="112"/>
      <c r="AEP2772" s="112"/>
      <c r="AEQ2772" s="112"/>
      <c r="AER2772" s="112"/>
      <c r="AES2772" s="112"/>
      <c r="AET2772" s="112"/>
      <c r="AEU2772" s="112"/>
      <c r="AEV2772" s="112"/>
      <c r="AEW2772" s="112"/>
      <c r="AEX2772" s="112"/>
      <c r="AEY2772" s="112"/>
      <c r="AEZ2772" s="112"/>
      <c r="AFA2772" s="112"/>
      <c r="AFB2772" s="112"/>
      <c r="AFC2772" s="112"/>
      <c r="AFD2772" s="112"/>
      <c r="AFE2772" s="112"/>
      <c r="AFF2772" s="112"/>
      <c r="AFG2772" s="112"/>
      <c r="AFH2772" s="112"/>
      <c r="AFI2772" s="112"/>
      <c r="AFJ2772" s="112"/>
      <c r="AFK2772" s="112"/>
      <c r="AFL2772" s="112"/>
      <c r="AFM2772" s="112"/>
      <c r="AFN2772" s="112"/>
      <c r="AFO2772" s="112"/>
      <c r="AFP2772" s="112"/>
      <c r="AFQ2772" s="112"/>
      <c r="AFR2772" s="112"/>
      <c r="AFS2772" s="112"/>
      <c r="AFT2772" s="112"/>
      <c r="AFU2772" s="112"/>
      <c r="AFV2772" s="112"/>
      <c r="AFW2772" s="112"/>
      <c r="AFX2772" s="112"/>
      <c r="AFY2772" s="112"/>
      <c r="AFZ2772" s="112"/>
      <c r="AGA2772" s="112"/>
      <c r="AGB2772" s="112"/>
      <c r="AGC2772" s="112"/>
      <c r="AGD2772" s="112"/>
      <c r="AGE2772" s="112"/>
      <c r="AGF2772" s="112"/>
      <c r="AGG2772" s="112"/>
      <c r="AGH2772" s="112"/>
      <c r="AGI2772" s="112"/>
      <c r="AGJ2772" s="112"/>
      <c r="AGK2772" s="112"/>
      <c r="AGL2772" s="112"/>
      <c r="AGM2772" s="112"/>
      <c r="AGN2772" s="112"/>
      <c r="AGO2772" s="112"/>
      <c r="AGP2772" s="112"/>
      <c r="AGQ2772" s="112"/>
      <c r="AGR2772" s="112"/>
      <c r="AGS2772" s="112"/>
      <c r="AGT2772" s="112"/>
      <c r="AGU2772" s="112"/>
      <c r="AGV2772" s="112"/>
      <c r="AGW2772" s="112"/>
      <c r="AGX2772" s="112"/>
      <c r="AGY2772" s="112"/>
      <c r="AGZ2772" s="112"/>
      <c r="AHA2772" s="112"/>
      <c r="AHB2772" s="112"/>
      <c r="AHC2772" s="112"/>
      <c r="AHD2772" s="112"/>
      <c r="AHE2772" s="112"/>
      <c r="AHF2772" s="112"/>
      <c r="AHG2772" s="112"/>
      <c r="AHH2772" s="112"/>
      <c r="AHI2772" s="112"/>
      <c r="AHJ2772" s="112"/>
      <c r="AHK2772" s="112"/>
      <c r="AHL2772" s="112"/>
      <c r="AHM2772" s="112"/>
      <c r="AHN2772" s="112"/>
      <c r="AHO2772" s="112"/>
      <c r="AHP2772" s="112"/>
      <c r="AHQ2772" s="112"/>
      <c r="AHR2772" s="112"/>
      <c r="AHS2772" s="112"/>
      <c r="AHT2772" s="112"/>
      <c r="AHU2772" s="112"/>
      <c r="AHV2772" s="112"/>
      <c r="AHW2772" s="112"/>
      <c r="AHX2772" s="112"/>
      <c r="AHY2772" s="112"/>
      <c r="AHZ2772" s="112"/>
      <c r="AIA2772" s="112"/>
      <c r="AIB2772" s="112"/>
      <c r="AIC2772" s="112"/>
      <c r="AID2772" s="112"/>
      <c r="AIE2772" s="112"/>
      <c r="AIF2772" s="112"/>
      <c r="AIG2772" s="112"/>
      <c r="AIH2772" s="112"/>
      <c r="AII2772" s="112"/>
      <c r="AIJ2772" s="112"/>
      <c r="AIK2772" s="112"/>
      <c r="AIL2772" s="112"/>
      <c r="AIM2772" s="112"/>
      <c r="AIN2772" s="112"/>
      <c r="AIO2772" s="112"/>
      <c r="AIP2772" s="112"/>
      <c r="AIQ2772" s="112"/>
      <c r="AIR2772" s="112"/>
      <c r="AIS2772" s="112"/>
      <c r="AIT2772" s="112"/>
      <c r="AIU2772" s="112"/>
      <c r="AIV2772" s="112"/>
      <c r="AIW2772" s="112"/>
      <c r="AIX2772" s="112"/>
      <c r="AIY2772" s="112"/>
      <c r="AIZ2772" s="112"/>
      <c r="AJA2772" s="112"/>
      <c r="AJB2772" s="112"/>
      <c r="AJC2772" s="112"/>
      <c r="AJD2772" s="112"/>
      <c r="AJE2772" s="112"/>
      <c r="AJF2772" s="112"/>
      <c r="AJG2772" s="112"/>
      <c r="AJH2772" s="112"/>
      <c r="AJI2772" s="112"/>
      <c r="AJJ2772" s="112"/>
      <c r="AJK2772" s="112"/>
      <c r="AJL2772" s="112"/>
      <c r="AJM2772" s="112"/>
      <c r="AJN2772" s="112"/>
      <c r="AJO2772" s="112"/>
      <c r="AJP2772" s="112"/>
      <c r="AJQ2772" s="112"/>
      <c r="AJR2772" s="112"/>
      <c r="AJS2772" s="112"/>
      <c r="AJT2772" s="112"/>
      <c r="AJU2772" s="112"/>
      <c r="AJV2772" s="112"/>
      <c r="AJW2772" s="112"/>
      <c r="AJX2772" s="112"/>
      <c r="AJY2772" s="112"/>
      <c r="AJZ2772" s="112"/>
      <c r="AKA2772" s="112"/>
      <c r="AKB2772" s="112"/>
      <c r="AKC2772" s="112"/>
      <c r="AKD2772" s="112"/>
      <c r="AKE2772" s="112"/>
      <c r="AKF2772" s="112"/>
      <c r="AKG2772" s="112"/>
      <c r="AKH2772" s="112"/>
      <c r="AKI2772" s="112"/>
      <c r="AKJ2772" s="112"/>
      <c r="AKK2772" s="112"/>
      <c r="AKL2772" s="112"/>
      <c r="AKM2772" s="112"/>
      <c r="AKN2772" s="112"/>
      <c r="AKO2772" s="112"/>
      <c r="AKP2772" s="112"/>
      <c r="AKQ2772" s="112"/>
      <c r="AKR2772" s="112"/>
      <c r="AKS2772" s="112"/>
      <c r="AKT2772" s="112"/>
      <c r="AKU2772" s="112"/>
      <c r="AKV2772" s="112"/>
      <c r="AKW2772" s="112"/>
      <c r="AKX2772" s="112"/>
      <c r="AKY2772" s="112"/>
      <c r="AKZ2772" s="112"/>
      <c r="ALA2772" s="112"/>
      <c r="ALB2772" s="112"/>
      <c r="ALC2772" s="112"/>
      <c r="ALD2772" s="112"/>
      <c r="ALE2772" s="112"/>
      <c r="ALF2772" s="112"/>
      <c r="ALG2772" s="112"/>
      <c r="ALH2772" s="112"/>
      <c r="ALI2772" s="112"/>
      <c r="ALJ2772" s="112"/>
      <c r="ALK2772" s="112"/>
      <c r="ALL2772" s="112"/>
      <c r="ALM2772" s="112"/>
      <c r="ALN2772" s="112"/>
      <c r="ALO2772" s="112"/>
      <c r="ALP2772" s="112"/>
      <c r="ALQ2772" s="112"/>
      <c r="ALR2772" s="112"/>
      <c r="ALS2772" s="112"/>
      <c r="ALT2772" s="112"/>
      <c r="ALU2772" s="112"/>
      <c r="ALV2772" s="112"/>
      <c r="ALW2772" s="112"/>
      <c r="ALX2772" s="112"/>
      <c r="ALY2772" s="112"/>
      <c r="ALZ2772" s="112"/>
      <c r="AMA2772" s="112"/>
      <c r="AMB2772" s="112"/>
      <c r="AMC2772" s="112"/>
      <c r="AMD2772" s="112"/>
      <c r="AME2772" s="112"/>
      <c r="AMF2772" s="112"/>
      <c r="AMG2772" s="112"/>
      <c r="AMH2772" s="112"/>
      <c r="AMI2772" s="112"/>
      <c r="AMJ2772" s="112"/>
      <c r="AMK2772" s="112"/>
    </row>
    <row r="2773" spans="1:1025" ht="31.5" x14ac:dyDescent="0.25">
      <c r="A2773" s="114" t="s">
        <v>4634</v>
      </c>
      <c r="B2773" s="114" t="s">
        <v>583</v>
      </c>
      <c r="C2773" s="114" t="s">
        <v>4635</v>
      </c>
      <c r="D2773" s="114" t="s">
        <v>4636</v>
      </c>
      <c r="E2773" s="114" t="s">
        <v>7</v>
      </c>
      <c r="F2773" s="115">
        <v>0</v>
      </c>
      <c r="G2773" s="115">
        <v>0</v>
      </c>
      <c r="H2773" s="115">
        <v>20226</v>
      </c>
      <c r="I2773" s="115">
        <v>20226</v>
      </c>
    </row>
    <row r="2774" spans="1:1025" ht="31.5" x14ac:dyDescent="0.25">
      <c r="A2774" s="114" t="s">
        <v>4634</v>
      </c>
      <c r="B2774" s="114" t="s">
        <v>583</v>
      </c>
      <c r="C2774" s="114" t="s">
        <v>4637</v>
      </c>
      <c r="D2774" s="114" t="s">
        <v>4438</v>
      </c>
      <c r="E2774" s="114" t="s">
        <v>59</v>
      </c>
      <c r="F2774" s="115">
        <v>200000</v>
      </c>
      <c r="G2774" s="115">
        <v>200000</v>
      </c>
      <c r="H2774" s="115">
        <v>200000</v>
      </c>
      <c r="I2774" s="115">
        <v>200000</v>
      </c>
    </row>
    <row r="2775" spans="1:1025" ht="31.5" x14ac:dyDescent="0.25">
      <c r="A2775" s="114" t="s">
        <v>4634</v>
      </c>
      <c r="B2775" s="114" t="s">
        <v>583</v>
      </c>
      <c r="C2775" s="116" t="s">
        <v>4638</v>
      </c>
      <c r="D2775" s="116" t="s">
        <v>4639</v>
      </c>
      <c r="E2775" s="114" t="s">
        <v>7</v>
      </c>
      <c r="F2775" s="117">
        <v>27948.66</v>
      </c>
      <c r="G2775" s="117">
        <v>0</v>
      </c>
      <c r="H2775" s="117">
        <v>0</v>
      </c>
      <c r="I2775" s="117">
        <v>0</v>
      </c>
    </row>
    <row r="2776" spans="1:1025" x14ac:dyDescent="0.25">
      <c r="A2776" s="118" t="s">
        <v>45</v>
      </c>
      <c r="B2776" s="118" t="s">
        <v>34</v>
      </c>
      <c r="C2776" s="118" t="s">
        <v>34</v>
      </c>
      <c r="D2776" s="118" t="s">
        <v>34</v>
      </c>
      <c r="E2776" s="118" t="s">
        <v>34</v>
      </c>
      <c r="F2776" s="119">
        <f>SUM(F2773:F2775)</f>
        <v>227948.66</v>
      </c>
      <c r="G2776" s="119">
        <f>SUM(G2773:G2775)</f>
        <v>200000</v>
      </c>
      <c r="H2776" s="119">
        <f>SUM(H2773:H2775)</f>
        <v>220226</v>
      </c>
      <c r="I2776" s="119">
        <f>SUM(I2773:I2775)</f>
        <v>220226</v>
      </c>
    </row>
  </sheetData>
  <autoFilter ref="A1:I2776"/>
  <conditionalFormatting sqref="F1855:H1855 C1282:D1285 F1282:G1854 C1288:D1681 D1286:D1287 C1840:D1854 C1683:D1838">
    <cfRule type="containsText" dxfId="0" priority="1" operator="containsText" text="ФОП">
      <formula>NOT(ISERROR(SEARCH("ФОП",C1282)))</formula>
    </cfRule>
  </conditionalFormatting>
  <dataValidations count="5">
    <dataValidation type="list" allowBlank="1" showInputMessage="1" showErrorMessage="1" prompt="Вибрати значення" sqref="E1:E4 E1129:E1143 E2715:E2757 E2762:E2763 E2765:E2767 E2532:E2604 E2769:E2771 E2773:E2775">
      <formula1>"За продукцію (товари роботи послуги),За розрахунками за виданими авансами,За розрахунками з бюджетом,Інша поточна дебіторська заборгованість"</formula1>
      <formula2>0</formula2>
    </dataValidation>
    <dataValidation type="list" allowBlank="1" showInputMessage="1" showErrorMessage="1" prompt="Вибрати значення" sqref="E6:E9 E11:E14 E16:E17 E19:E43 E45 E47:E48 E50:E1105 E1107:E1110 E1112 E1114 E1118:E1127 E1145:E1150 E1156:E1162 E1164:E1179 E1181:E1191 E1193:E1194 E1202 E1204:E1216 E1218:E1222 E1224:E1247 E1249:E1276 E1280 E1282:E1855 E1857:E1859 E1861 E1863:E2419 E2421:E2491 E2493:E2499 E2501:E2505 E2509:E2515 E2610:E2702 E2704 E2706:E2713 H2750 I2727:I2728 G2739:G2740 G2735:G2736 I2732 G2732 H2746 I2739:I2740 I2735:I2736 H2720 F2715:G2717 F2720:F2740 I2720:I2725 H2717:I2717 G2720:G2725 H2727 G2727:G2728 H2742:H2743 E2759:E2760">
      <formula1>"За продукцію (товари роботи послуги), За розрахунками за виданими авансами, За розрахунками з бюджетом, Інша поточна дебіторська заборгованість"</formula1>
    </dataValidation>
    <dataValidation type="list" allowBlank="1" showInputMessage="1" showErrorMessage="1" prompt="Вибрати значення" sqref="E1152:E1154">
      <formula1>"За продукцію (товари роботи послуги),За розрахунками за виданими авансами,За розрахунками з бюджетом,Інша поточна дебіторська заборгованість"</formula1>
    </dataValidation>
    <dataValidation type="list" allowBlank="1" showInputMessage="1" showErrorMessage="1" sqref="E1196:E1200 E2517:E2531">
      <formula1>"За продукцію (товари роботи послуги), За розрахунками за виданими авансами, За розрахунками з бюджетом, Інша поточна дебіторська заборгованість"</formula1>
    </dataValidation>
    <dataValidation type="list" allowBlank="1" showInputMessage="1" showErrorMessage="1" prompt="Вибрати значення" sqref="E2605:E2608">
      <formula1>"Короткострокові кредити банків,За довгостроковими зобов’язаннями,За товари (роботи послуги),За розрахунками з бюджетом,За розрахунками зі страхування,За розрахунками з оплати праці,Поточні забезпечення,Інші поточні зобов’язання"</formula1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40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.75" x14ac:dyDescent="0.25"/>
  <cols>
    <col min="1" max="1" width="46.140625" style="1" customWidth="1"/>
    <col min="2" max="2" width="14.85546875" style="1" customWidth="1"/>
    <col min="3" max="3" width="32.7109375" style="1" customWidth="1"/>
    <col min="4" max="4" width="16.5703125" style="1" customWidth="1"/>
    <col min="5" max="5" width="31.85546875" style="1" customWidth="1"/>
    <col min="6" max="6" width="21.7109375" style="12" customWidth="1"/>
    <col min="7" max="7" width="21.85546875" style="12" customWidth="1"/>
    <col min="8" max="8" width="22.140625" style="12" customWidth="1"/>
    <col min="9" max="9" width="19.7109375" style="12" customWidth="1"/>
    <col min="10" max="11" width="9.5703125" style="11" bestFit="1" customWidth="1"/>
    <col min="12" max="1025" width="9.140625" style="11"/>
    <col min="1026" max="16384" width="9.140625" style="13"/>
  </cols>
  <sheetData>
    <row r="1" spans="1:1025" s="124" customFormat="1" ht="63.75" customHeight="1" x14ac:dyDescent="0.25">
      <c r="A1" s="18" t="s">
        <v>0</v>
      </c>
      <c r="B1" s="18" t="s">
        <v>1</v>
      </c>
      <c r="C1" s="18" t="s">
        <v>11</v>
      </c>
      <c r="D1" s="18" t="s">
        <v>1</v>
      </c>
      <c r="E1" s="18" t="s">
        <v>12</v>
      </c>
      <c r="F1" s="19" t="s">
        <v>4713</v>
      </c>
      <c r="G1" s="19" t="s">
        <v>4714</v>
      </c>
      <c r="H1" s="19" t="s">
        <v>4715</v>
      </c>
      <c r="I1" s="19" t="s">
        <v>4716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  <c r="IW1" s="123"/>
      <c r="IX1" s="123"/>
      <c r="IY1" s="123"/>
      <c r="IZ1" s="123"/>
      <c r="JA1" s="123"/>
      <c r="JB1" s="123"/>
      <c r="JC1" s="123"/>
      <c r="JD1" s="123"/>
      <c r="JE1" s="123"/>
      <c r="JF1" s="123"/>
      <c r="JG1" s="123"/>
      <c r="JH1" s="123"/>
      <c r="JI1" s="123"/>
      <c r="JJ1" s="123"/>
      <c r="JK1" s="123"/>
      <c r="JL1" s="123"/>
      <c r="JM1" s="123"/>
      <c r="JN1" s="123"/>
      <c r="JO1" s="123"/>
      <c r="JP1" s="123"/>
      <c r="JQ1" s="123"/>
      <c r="JR1" s="123"/>
      <c r="JS1" s="123"/>
      <c r="JT1" s="123"/>
      <c r="JU1" s="123"/>
      <c r="JV1" s="123"/>
      <c r="JW1" s="123"/>
      <c r="JX1" s="123"/>
      <c r="JY1" s="123"/>
      <c r="JZ1" s="123"/>
      <c r="KA1" s="123"/>
      <c r="KB1" s="123"/>
      <c r="KC1" s="123"/>
      <c r="KD1" s="123"/>
      <c r="KE1" s="123"/>
      <c r="KF1" s="123"/>
      <c r="KG1" s="123"/>
      <c r="KH1" s="123"/>
      <c r="KI1" s="123"/>
      <c r="KJ1" s="123"/>
      <c r="KK1" s="123"/>
      <c r="KL1" s="123"/>
      <c r="KM1" s="123"/>
      <c r="KN1" s="123"/>
      <c r="KO1" s="123"/>
      <c r="KP1" s="123"/>
      <c r="KQ1" s="123"/>
      <c r="KR1" s="123"/>
      <c r="KS1" s="123"/>
      <c r="KT1" s="123"/>
      <c r="KU1" s="123"/>
      <c r="KV1" s="123"/>
      <c r="KW1" s="123"/>
      <c r="KX1" s="123"/>
      <c r="KY1" s="123"/>
      <c r="KZ1" s="123"/>
      <c r="LA1" s="123"/>
      <c r="LB1" s="123"/>
      <c r="LC1" s="123"/>
      <c r="LD1" s="123"/>
      <c r="LE1" s="123"/>
      <c r="LF1" s="123"/>
      <c r="LG1" s="123"/>
      <c r="LH1" s="123"/>
      <c r="LI1" s="123"/>
      <c r="LJ1" s="123"/>
      <c r="LK1" s="123"/>
      <c r="LL1" s="123"/>
      <c r="LM1" s="123"/>
      <c r="LN1" s="123"/>
      <c r="LO1" s="123"/>
      <c r="LP1" s="123"/>
      <c r="LQ1" s="123"/>
      <c r="LR1" s="123"/>
      <c r="LS1" s="123"/>
      <c r="LT1" s="123"/>
      <c r="LU1" s="123"/>
      <c r="LV1" s="123"/>
      <c r="LW1" s="123"/>
      <c r="LX1" s="123"/>
      <c r="LY1" s="123"/>
      <c r="LZ1" s="123"/>
      <c r="MA1" s="123"/>
      <c r="MB1" s="123"/>
      <c r="MC1" s="123"/>
      <c r="MD1" s="123"/>
      <c r="ME1" s="123"/>
      <c r="MF1" s="123"/>
      <c r="MG1" s="123"/>
      <c r="MH1" s="123"/>
      <c r="MI1" s="123"/>
      <c r="MJ1" s="123"/>
      <c r="MK1" s="123"/>
      <c r="ML1" s="123"/>
      <c r="MM1" s="123"/>
      <c r="MN1" s="123"/>
      <c r="MO1" s="123"/>
      <c r="MP1" s="123"/>
      <c r="MQ1" s="123"/>
      <c r="MR1" s="123"/>
      <c r="MS1" s="123"/>
      <c r="MT1" s="123"/>
      <c r="MU1" s="123"/>
      <c r="MV1" s="123"/>
      <c r="MW1" s="123"/>
      <c r="MX1" s="123"/>
      <c r="MY1" s="123"/>
      <c r="MZ1" s="123"/>
      <c r="NA1" s="123"/>
      <c r="NB1" s="123"/>
      <c r="NC1" s="123"/>
      <c r="ND1" s="123"/>
      <c r="NE1" s="123"/>
      <c r="NF1" s="123"/>
      <c r="NG1" s="123"/>
      <c r="NH1" s="123"/>
      <c r="NI1" s="123"/>
      <c r="NJ1" s="123"/>
      <c r="NK1" s="123"/>
      <c r="NL1" s="123"/>
      <c r="NM1" s="123"/>
      <c r="NN1" s="123"/>
      <c r="NO1" s="123"/>
      <c r="NP1" s="123"/>
      <c r="NQ1" s="123"/>
      <c r="NR1" s="123"/>
      <c r="NS1" s="123"/>
      <c r="NT1" s="123"/>
      <c r="NU1" s="123"/>
      <c r="NV1" s="123"/>
      <c r="NW1" s="123"/>
      <c r="NX1" s="123"/>
      <c r="NY1" s="123"/>
      <c r="NZ1" s="123"/>
      <c r="OA1" s="123"/>
      <c r="OB1" s="123"/>
      <c r="OC1" s="123"/>
      <c r="OD1" s="123"/>
      <c r="OE1" s="123"/>
      <c r="OF1" s="123"/>
      <c r="OG1" s="123"/>
      <c r="OH1" s="123"/>
      <c r="OI1" s="123"/>
      <c r="OJ1" s="123"/>
      <c r="OK1" s="123"/>
      <c r="OL1" s="123"/>
      <c r="OM1" s="123"/>
      <c r="ON1" s="123"/>
      <c r="OO1" s="123"/>
      <c r="OP1" s="123"/>
      <c r="OQ1" s="123"/>
      <c r="OR1" s="123"/>
      <c r="OS1" s="123"/>
      <c r="OT1" s="123"/>
      <c r="OU1" s="123"/>
      <c r="OV1" s="123"/>
      <c r="OW1" s="123"/>
      <c r="OX1" s="123"/>
      <c r="OY1" s="123"/>
      <c r="OZ1" s="123"/>
      <c r="PA1" s="123"/>
      <c r="PB1" s="123"/>
      <c r="PC1" s="123"/>
      <c r="PD1" s="123"/>
      <c r="PE1" s="123"/>
      <c r="PF1" s="123"/>
      <c r="PG1" s="123"/>
      <c r="PH1" s="123"/>
      <c r="PI1" s="123"/>
      <c r="PJ1" s="123"/>
      <c r="PK1" s="123"/>
      <c r="PL1" s="123"/>
      <c r="PM1" s="123"/>
      <c r="PN1" s="123"/>
      <c r="PO1" s="123"/>
      <c r="PP1" s="123"/>
      <c r="PQ1" s="123"/>
      <c r="PR1" s="123"/>
      <c r="PS1" s="123"/>
      <c r="PT1" s="123"/>
      <c r="PU1" s="123"/>
      <c r="PV1" s="123"/>
      <c r="PW1" s="123"/>
      <c r="PX1" s="123"/>
      <c r="PY1" s="123"/>
      <c r="PZ1" s="123"/>
      <c r="QA1" s="123"/>
      <c r="QB1" s="123"/>
      <c r="QC1" s="123"/>
      <c r="QD1" s="123"/>
      <c r="QE1" s="123"/>
      <c r="QF1" s="123"/>
      <c r="QG1" s="123"/>
      <c r="QH1" s="123"/>
      <c r="QI1" s="123"/>
      <c r="QJ1" s="123"/>
      <c r="QK1" s="123"/>
      <c r="QL1" s="123"/>
      <c r="QM1" s="123"/>
      <c r="QN1" s="123"/>
      <c r="QO1" s="123"/>
      <c r="QP1" s="123"/>
      <c r="QQ1" s="123"/>
      <c r="QR1" s="123"/>
      <c r="QS1" s="123"/>
      <c r="QT1" s="123"/>
      <c r="QU1" s="123"/>
      <c r="QV1" s="123"/>
      <c r="QW1" s="123"/>
      <c r="QX1" s="123"/>
      <c r="QY1" s="123"/>
      <c r="QZ1" s="123"/>
      <c r="RA1" s="123"/>
      <c r="RB1" s="123"/>
      <c r="RC1" s="123"/>
      <c r="RD1" s="123"/>
      <c r="RE1" s="123"/>
      <c r="RF1" s="123"/>
      <c r="RG1" s="123"/>
      <c r="RH1" s="123"/>
      <c r="RI1" s="123"/>
      <c r="RJ1" s="123"/>
      <c r="RK1" s="123"/>
      <c r="RL1" s="123"/>
      <c r="RM1" s="123"/>
      <c r="RN1" s="123"/>
      <c r="RO1" s="123"/>
      <c r="RP1" s="123"/>
      <c r="RQ1" s="123"/>
      <c r="RR1" s="123"/>
      <c r="RS1" s="123"/>
      <c r="RT1" s="123"/>
      <c r="RU1" s="123"/>
      <c r="RV1" s="123"/>
      <c r="RW1" s="123"/>
      <c r="RX1" s="123"/>
      <c r="RY1" s="123"/>
      <c r="RZ1" s="123"/>
      <c r="SA1" s="123"/>
      <c r="SB1" s="123"/>
      <c r="SC1" s="123"/>
      <c r="SD1" s="123"/>
      <c r="SE1" s="123"/>
      <c r="SF1" s="123"/>
      <c r="SG1" s="123"/>
      <c r="SH1" s="123"/>
      <c r="SI1" s="123"/>
      <c r="SJ1" s="123"/>
      <c r="SK1" s="123"/>
      <c r="SL1" s="123"/>
      <c r="SM1" s="123"/>
      <c r="SN1" s="123"/>
      <c r="SO1" s="123"/>
      <c r="SP1" s="123"/>
      <c r="SQ1" s="123"/>
      <c r="SR1" s="123"/>
      <c r="SS1" s="123"/>
      <c r="ST1" s="123"/>
      <c r="SU1" s="123"/>
      <c r="SV1" s="123"/>
      <c r="SW1" s="123"/>
      <c r="SX1" s="123"/>
      <c r="SY1" s="123"/>
      <c r="SZ1" s="123"/>
      <c r="TA1" s="123"/>
      <c r="TB1" s="123"/>
      <c r="TC1" s="123"/>
      <c r="TD1" s="123"/>
      <c r="TE1" s="123"/>
      <c r="TF1" s="123"/>
      <c r="TG1" s="123"/>
      <c r="TH1" s="123"/>
      <c r="TI1" s="123"/>
      <c r="TJ1" s="123"/>
      <c r="TK1" s="123"/>
      <c r="TL1" s="123"/>
      <c r="TM1" s="123"/>
      <c r="TN1" s="123"/>
      <c r="TO1" s="123"/>
      <c r="TP1" s="123"/>
      <c r="TQ1" s="123"/>
      <c r="TR1" s="123"/>
      <c r="TS1" s="123"/>
      <c r="TT1" s="123"/>
      <c r="TU1" s="123"/>
      <c r="TV1" s="123"/>
      <c r="TW1" s="123"/>
      <c r="TX1" s="123"/>
      <c r="TY1" s="123"/>
      <c r="TZ1" s="123"/>
      <c r="UA1" s="123"/>
      <c r="UB1" s="123"/>
      <c r="UC1" s="123"/>
      <c r="UD1" s="123"/>
      <c r="UE1" s="123"/>
      <c r="UF1" s="123"/>
      <c r="UG1" s="123"/>
      <c r="UH1" s="123"/>
      <c r="UI1" s="123"/>
      <c r="UJ1" s="123"/>
      <c r="UK1" s="123"/>
      <c r="UL1" s="123"/>
      <c r="UM1" s="123"/>
      <c r="UN1" s="123"/>
      <c r="UO1" s="123"/>
      <c r="UP1" s="123"/>
      <c r="UQ1" s="123"/>
      <c r="UR1" s="123"/>
      <c r="US1" s="123"/>
      <c r="UT1" s="123"/>
      <c r="UU1" s="123"/>
      <c r="UV1" s="123"/>
      <c r="UW1" s="123"/>
      <c r="UX1" s="123"/>
      <c r="UY1" s="123"/>
      <c r="UZ1" s="123"/>
      <c r="VA1" s="123"/>
      <c r="VB1" s="123"/>
      <c r="VC1" s="123"/>
      <c r="VD1" s="123"/>
      <c r="VE1" s="123"/>
      <c r="VF1" s="123"/>
      <c r="VG1" s="123"/>
      <c r="VH1" s="123"/>
      <c r="VI1" s="123"/>
      <c r="VJ1" s="123"/>
      <c r="VK1" s="123"/>
      <c r="VL1" s="123"/>
      <c r="VM1" s="123"/>
      <c r="VN1" s="123"/>
      <c r="VO1" s="123"/>
      <c r="VP1" s="123"/>
      <c r="VQ1" s="123"/>
      <c r="VR1" s="123"/>
      <c r="VS1" s="123"/>
      <c r="VT1" s="123"/>
      <c r="VU1" s="123"/>
      <c r="VV1" s="123"/>
      <c r="VW1" s="123"/>
      <c r="VX1" s="123"/>
      <c r="VY1" s="123"/>
      <c r="VZ1" s="123"/>
      <c r="WA1" s="123"/>
      <c r="WB1" s="123"/>
      <c r="WC1" s="123"/>
      <c r="WD1" s="123"/>
      <c r="WE1" s="123"/>
      <c r="WF1" s="123"/>
      <c r="WG1" s="123"/>
      <c r="WH1" s="123"/>
      <c r="WI1" s="123"/>
      <c r="WJ1" s="123"/>
      <c r="WK1" s="123"/>
      <c r="WL1" s="123"/>
      <c r="WM1" s="123"/>
      <c r="WN1" s="123"/>
      <c r="WO1" s="123"/>
      <c r="WP1" s="123"/>
      <c r="WQ1" s="123"/>
      <c r="WR1" s="123"/>
      <c r="WS1" s="123"/>
      <c r="WT1" s="123"/>
      <c r="WU1" s="123"/>
      <c r="WV1" s="123"/>
      <c r="WW1" s="123"/>
      <c r="WX1" s="123"/>
      <c r="WY1" s="123"/>
      <c r="WZ1" s="123"/>
      <c r="XA1" s="123"/>
      <c r="XB1" s="123"/>
      <c r="XC1" s="123"/>
      <c r="XD1" s="123"/>
      <c r="XE1" s="123"/>
      <c r="XF1" s="123"/>
      <c r="XG1" s="123"/>
      <c r="XH1" s="123"/>
      <c r="XI1" s="123"/>
      <c r="XJ1" s="123"/>
      <c r="XK1" s="123"/>
      <c r="XL1" s="123"/>
      <c r="XM1" s="123"/>
      <c r="XN1" s="123"/>
      <c r="XO1" s="123"/>
      <c r="XP1" s="123"/>
      <c r="XQ1" s="123"/>
      <c r="XR1" s="123"/>
      <c r="XS1" s="123"/>
      <c r="XT1" s="123"/>
      <c r="XU1" s="123"/>
      <c r="XV1" s="123"/>
      <c r="XW1" s="123"/>
      <c r="XX1" s="123"/>
      <c r="XY1" s="123"/>
      <c r="XZ1" s="123"/>
      <c r="YA1" s="123"/>
      <c r="YB1" s="123"/>
      <c r="YC1" s="123"/>
      <c r="YD1" s="123"/>
      <c r="YE1" s="123"/>
      <c r="YF1" s="123"/>
      <c r="YG1" s="123"/>
      <c r="YH1" s="123"/>
      <c r="YI1" s="123"/>
      <c r="YJ1" s="123"/>
      <c r="YK1" s="123"/>
      <c r="YL1" s="123"/>
      <c r="YM1" s="123"/>
      <c r="YN1" s="123"/>
      <c r="YO1" s="123"/>
      <c r="YP1" s="123"/>
      <c r="YQ1" s="123"/>
      <c r="YR1" s="123"/>
      <c r="YS1" s="123"/>
      <c r="YT1" s="123"/>
      <c r="YU1" s="123"/>
      <c r="YV1" s="123"/>
      <c r="YW1" s="123"/>
      <c r="YX1" s="123"/>
      <c r="YY1" s="123"/>
      <c r="YZ1" s="123"/>
      <c r="ZA1" s="123"/>
      <c r="ZB1" s="123"/>
      <c r="ZC1" s="123"/>
      <c r="ZD1" s="123"/>
      <c r="ZE1" s="123"/>
      <c r="ZF1" s="123"/>
      <c r="ZG1" s="123"/>
      <c r="ZH1" s="123"/>
      <c r="ZI1" s="123"/>
      <c r="ZJ1" s="123"/>
      <c r="ZK1" s="123"/>
      <c r="ZL1" s="123"/>
      <c r="ZM1" s="123"/>
      <c r="ZN1" s="123"/>
      <c r="ZO1" s="123"/>
      <c r="ZP1" s="123"/>
      <c r="ZQ1" s="123"/>
      <c r="ZR1" s="123"/>
      <c r="ZS1" s="123"/>
      <c r="ZT1" s="123"/>
      <c r="ZU1" s="123"/>
      <c r="ZV1" s="123"/>
      <c r="ZW1" s="123"/>
      <c r="ZX1" s="123"/>
      <c r="ZY1" s="123"/>
      <c r="ZZ1" s="123"/>
      <c r="AAA1" s="123"/>
      <c r="AAB1" s="123"/>
      <c r="AAC1" s="123"/>
      <c r="AAD1" s="123"/>
      <c r="AAE1" s="123"/>
      <c r="AAF1" s="123"/>
      <c r="AAG1" s="123"/>
      <c r="AAH1" s="123"/>
      <c r="AAI1" s="123"/>
      <c r="AAJ1" s="123"/>
      <c r="AAK1" s="123"/>
      <c r="AAL1" s="123"/>
      <c r="AAM1" s="123"/>
      <c r="AAN1" s="123"/>
      <c r="AAO1" s="123"/>
      <c r="AAP1" s="123"/>
      <c r="AAQ1" s="123"/>
      <c r="AAR1" s="123"/>
      <c r="AAS1" s="123"/>
      <c r="AAT1" s="123"/>
      <c r="AAU1" s="123"/>
      <c r="AAV1" s="123"/>
      <c r="AAW1" s="123"/>
      <c r="AAX1" s="123"/>
      <c r="AAY1" s="123"/>
      <c r="AAZ1" s="123"/>
      <c r="ABA1" s="123"/>
      <c r="ABB1" s="123"/>
      <c r="ABC1" s="123"/>
      <c r="ABD1" s="123"/>
      <c r="ABE1" s="123"/>
      <c r="ABF1" s="123"/>
      <c r="ABG1" s="123"/>
      <c r="ABH1" s="123"/>
      <c r="ABI1" s="123"/>
      <c r="ABJ1" s="123"/>
      <c r="ABK1" s="123"/>
      <c r="ABL1" s="123"/>
      <c r="ABM1" s="123"/>
      <c r="ABN1" s="123"/>
      <c r="ABO1" s="123"/>
      <c r="ABP1" s="123"/>
      <c r="ABQ1" s="123"/>
      <c r="ABR1" s="123"/>
      <c r="ABS1" s="123"/>
      <c r="ABT1" s="123"/>
      <c r="ABU1" s="123"/>
      <c r="ABV1" s="123"/>
      <c r="ABW1" s="123"/>
      <c r="ABX1" s="123"/>
      <c r="ABY1" s="123"/>
      <c r="ABZ1" s="123"/>
      <c r="ACA1" s="123"/>
      <c r="ACB1" s="123"/>
      <c r="ACC1" s="123"/>
      <c r="ACD1" s="123"/>
      <c r="ACE1" s="123"/>
      <c r="ACF1" s="123"/>
      <c r="ACG1" s="123"/>
      <c r="ACH1" s="123"/>
      <c r="ACI1" s="123"/>
      <c r="ACJ1" s="123"/>
      <c r="ACK1" s="123"/>
      <c r="ACL1" s="123"/>
      <c r="ACM1" s="123"/>
      <c r="ACN1" s="123"/>
      <c r="ACO1" s="123"/>
      <c r="ACP1" s="123"/>
      <c r="ACQ1" s="123"/>
      <c r="ACR1" s="123"/>
      <c r="ACS1" s="123"/>
      <c r="ACT1" s="123"/>
      <c r="ACU1" s="123"/>
      <c r="ACV1" s="123"/>
      <c r="ACW1" s="123"/>
      <c r="ACX1" s="123"/>
      <c r="ACY1" s="123"/>
      <c r="ACZ1" s="123"/>
      <c r="ADA1" s="123"/>
      <c r="ADB1" s="123"/>
      <c r="ADC1" s="123"/>
      <c r="ADD1" s="123"/>
      <c r="ADE1" s="123"/>
      <c r="ADF1" s="123"/>
      <c r="ADG1" s="123"/>
      <c r="ADH1" s="123"/>
      <c r="ADI1" s="123"/>
      <c r="ADJ1" s="123"/>
      <c r="ADK1" s="123"/>
      <c r="ADL1" s="123"/>
      <c r="ADM1" s="123"/>
      <c r="ADN1" s="123"/>
      <c r="ADO1" s="123"/>
      <c r="ADP1" s="123"/>
      <c r="ADQ1" s="123"/>
      <c r="ADR1" s="123"/>
      <c r="ADS1" s="123"/>
      <c r="ADT1" s="123"/>
      <c r="ADU1" s="123"/>
      <c r="ADV1" s="123"/>
      <c r="ADW1" s="123"/>
      <c r="ADX1" s="123"/>
      <c r="ADY1" s="123"/>
      <c r="ADZ1" s="123"/>
      <c r="AEA1" s="123"/>
      <c r="AEB1" s="123"/>
      <c r="AEC1" s="123"/>
      <c r="AED1" s="123"/>
      <c r="AEE1" s="123"/>
      <c r="AEF1" s="123"/>
      <c r="AEG1" s="123"/>
      <c r="AEH1" s="123"/>
      <c r="AEI1" s="123"/>
      <c r="AEJ1" s="123"/>
      <c r="AEK1" s="123"/>
      <c r="AEL1" s="123"/>
      <c r="AEM1" s="123"/>
      <c r="AEN1" s="123"/>
      <c r="AEO1" s="123"/>
      <c r="AEP1" s="123"/>
      <c r="AEQ1" s="123"/>
      <c r="AER1" s="123"/>
      <c r="AES1" s="123"/>
      <c r="AET1" s="123"/>
      <c r="AEU1" s="123"/>
      <c r="AEV1" s="123"/>
      <c r="AEW1" s="123"/>
      <c r="AEX1" s="123"/>
      <c r="AEY1" s="123"/>
      <c r="AEZ1" s="123"/>
      <c r="AFA1" s="123"/>
      <c r="AFB1" s="123"/>
      <c r="AFC1" s="123"/>
      <c r="AFD1" s="123"/>
      <c r="AFE1" s="123"/>
      <c r="AFF1" s="123"/>
      <c r="AFG1" s="123"/>
      <c r="AFH1" s="123"/>
      <c r="AFI1" s="123"/>
      <c r="AFJ1" s="123"/>
      <c r="AFK1" s="123"/>
      <c r="AFL1" s="123"/>
      <c r="AFM1" s="123"/>
      <c r="AFN1" s="123"/>
      <c r="AFO1" s="123"/>
      <c r="AFP1" s="123"/>
      <c r="AFQ1" s="123"/>
      <c r="AFR1" s="123"/>
      <c r="AFS1" s="123"/>
      <c r="AFT1" s="123"/>
      <c r="AFU1" s="123"/>
      <c r="AFV1" s="123"/>
      <c r="AFW1" s="123"/>
      <c r="AFX1" s="123"/>
      <c r="AFY1" s="123"/>
      <c r="AFZ1" s="123"/>
      <c r="AGA1" s="123"/>
      <c r="AGB1" s="123"/>
      <c r="AGC1" s="123"/>
      <c r="AGD1" s="123"/>
      <c r="AGE1" s="123"/>
      <c r="AGF1" s="123"/>
      <c r="AGG1" s="123"/>
      <c r="AGH1" s="123"/>
      <c r="AGI1" s="123"/>
      <c r="AGJ1" s="123"/>
      <c r="AGK1" s="123"/>
      <c r="AGL1" s="123"/>
      <c r="AGM1" s="123"/>
      <c r="AGN1" s="123"/>
      <c r="AGO1" s="123"/>
      <c r="AGP1" s="123"/>
      <c r="AGQ1" s="123"/>
      <c r="AGR1" s="123"/>
      <c r="AGS1" s="123"/>
      <c r="AGT1" s="123"/>
      <c r="AGU1" s="123"/>
      <c r="AGV1" s="123"/>
      <c r="AGW1" s="123"/>
      <c r="AGX1" s="123"/>
      <c r="AGY1" s="123"/>
      <c r="AGZ1" s="123"/>
      <c r="AHA1" s="123"/>
      <c r="AHB1" s="123"/>
      <c r="AHC1" s="123"/>
      <c r="AHD1" s="123"/>
      <c r="AHE1" s="123"/>
      <c r="AHF1" s="123"/>
      <c r="AHG1" s="123"/>
      <c r="AHH1" s="123"/>
      <c r="AHI1" s="123"/>
      <c r="AHJ1" s="123"/>
      <c r="AHK1" s="123"/>
      <c r="AHL1" s="123"/>
      <c r="AHM1" s="123"/>
      <c r="AHN1" s="123"/>
      <c r="AHO1" s="123"/>
      <c r="AHP1" s="123"/>
      <c r="AHQ1" s="123"/>
      <c r="AHR1" s="123"/>
      <c r="AHS1" s="123"/>
      <c r="AHT1" s="123"/>
      <c r="AHU1" s="123"/>
      <c r="AHV1" s="123"/>
      <c r="AHW1" s="123"/>
      <c r="AHX1" s="123"/>
      <c r="AHY1" s="123"/>
      <c r="AHZ1" s="123"/>
      <c r="AIA1" s="123"/>
      <c r="AIB1" s="123"/>
      <c r="AIC1" s="123"/>
      <c r="AID1" s="123"/>
      <c r="AIE1" s="123"/>
      <c r="AIF1" s="123"/>
      <c r="AIG1" s="123"/>
      <c r="AIH1" s="123"/>
      <c r="AII1" s="123"/>
      <c r="AIJ1" s="123"/>
      <c r="AIK1" s="123"/>
      <c r="AIL1" s="123"/>
      <c r="AIM1" s="123"/>
      <c r="AIN1" s="123"/>
      <c r="AIO1" s="123"/>
      <c r="AIP1" s="123"/>
      <c r="AIQ1" s="123"/>
      <c r="AIR1" s="123"/>
      <c r="AIS1" s="123"/>
      <c r="AIT1" s="123"/>
      <c r="AIU1" s="123"/>
      <c r="AIV1" s="123"/>
      <c r="AIW1" s="123"/>
      <c r="AIX1" s="123"/>
      <c r="AIY1" s="123"/>
      <c r="AIZ1" s="123"/>
      <c r="AJA1" s="123"/>
      <c r="AJB1" s="123"/>
      <c r="AJC1" s="123"/>
      <c r="AJD1" s="123"/>
      <c r="AJE1" s="123"/>
      <c r="AJF1" s="123"/>
      <c r="AJG1" s="123"/>
      <c r="AJH1" s="123"/>
      <c r="AJI1" s="123"/>
      <c r="AJJ1" s="123"/>
      <c r="AJK1" s="123"/>
      <c r="AJL1" s="123"/>
      <c r="AJM1" s="123"/>
      <c r="AJN1" s="123"/>
      <c r="AJO1" s="123"/>
      <c r="AJP1" s="123"/>
      <c r="AJQ1" s="123"/>
      <c r="AJR1" s="123"/>
      <c r="AJS1" s="123"/>
      <c r="AJT1" s="123"/>
      <c r="AJU1" s="123"/>
      <c r="AJV1" s="123"/>
      <c r="AJW1" s="123"/>
      <c r="AJX1" s="123"/>
      <c r="AJY1" s="123"/>
      <c r="AJZ1" s="123"/>
      <c r="AKA1" s="123"/>
      <c r="AKB1" s="123"/>
      <c r="AKC1" s="123"/>
      <c r="AKD1" s="123"/>
      <c r="AKE1" s="123"/>
      <c r="AKF1" s="123"/>
      <c r="AKG1" s="123"/>
      <c r="AKH1" s="123"/>
      <c r="AKI1" s="123"/>
      <c r="AKJ1" s="123"/>
      <c r="AKK1" s="123"/>
      <c r="AKL1" s="123"/>
      <c r="AKM1" s="123"/>
      <c r="AKN1" s="123"/>
      <c r="AKO1" s="123"/>
      <c r="AKP1" s="123"/>
      <c r="AKQ1" s="123"/>
      <c r="AKR1" s="123"/>
      <c r="AKS1" s="123"/>
      <c r="AKT1" s="123"/>
      <c r="AKU1" s="123"/>
      <c r="AKV1" s="123"/>
      <c r="AKW1" s="123"/>
      <c r="AKX1" s="123"/>
      <c r="AKY1" s="123"/>
      <c r="AKZ1" s="123"/>
      <c r="ALA1" s="123"/>
      <c r="ALB1" s="123"/>
      <c r="ALC1" s="123"/>
      <c r="ALD1" s="123"/>
      <c r="ALE1" s="123"/>
      <c r="ALF1" s="123"/>
      <c r="ALG1" s="123"/>
      <c r="ALH1" s="123"/>
      <c r="ALI1" s="123"/>
      <c r="ALJ1" s="123"/>
      <c r="ALK1" s="123"/>
      <c r="ALL1" s="123"/>
      <c r="ALM1" s="123"/>
      <c r="ALN1" s="123"/>
      <c r="ALO1" s="123"/>
      <c r="ALP1" s="123"/>
      <c r="ALQ1" s="123"/>
      <c r="ALR1" s="123"/>
      <c r="ALS1" s="123"/>
      <c r="ALT1" s="123"/>
      <c r="ALU1" s="123"/>
      <c r="ALV1" s="123"/>
      <c r="ALW1" s="123"/>
      <c r="ALX1" s="123"/>
      <c r="ALY1" s="123"/>
      <c r="ALZ1" s="123"/>
      <c r="AMA1" s="123"/>
      <c r="AMB1" s="123"/>
      <c r="AMC1" s="123"/>
      <c r="AMD1" s="123"/>
      <c r="AME1" s="123"/>
      <c r="AMF1" s="123"/>
      <c r="AMG1" s="123"/>
      <c r="AMH1" s="123"/>
      <c r="AMI1" s="123"/>
      <c r="AMJ1" s="123"/>
      <c r="AMK1" s="123"/>
    </row>
    <row r="2" spans="1:1025" ht="31.5" x14ac:dyDescent="0.25">
      <c r="A2" s="20" t="s">
        <v>4</v>
      </c>
      <c r="B2" s="20" t="s">
        <v>5</v>
      </c>
      <c r="C2" s="20" t="s">
        <v>13</v>
      </c>
      <c r="D2" s="20" t="s">
        <v>14</v>
      </c>
      <c r="E2" s="20" t="s">
        <v>35</v>
      </c>
      <c r="F2" s="21">
        <v>6312</v>
      </c>
      <c r="G2" s="21">
        <v>1774</v>
      </c>
      <c r="H2" s="21">
        <v>2338</v>
      </c>
      <c r="I2" s="21">
        <v>0</v>
      </c>
    </row>
    <row r="3" spans="1:1025" ht="31.5" x14ac:dyDescent="0.25">
      <c r="A3" s="20" t="s">
        <v>4</v>
      </c>
      <c r="B3" s="20" t="s">
        <v>5</v>
      </c>
      <c r="C3" s="20" t="s">
        <v>15</v>
      </c>
      <c r="D3" s="20" t="s">
        <v>16</v>
      </c>
      <c r="E3" s="20" t="s">
        <v>35</v>
      </c>
      <c r="F3" s="21">
        <v>5830</v>
      </c>
      <c r="G3" s="21">
        <v>2390</v>
      </c>
      <c r="H3" s="21">
        <v>1681</v>
      </c>
      <c r="I3" s="21">
        <v>0</v>
      </c>
    </row>
    <row r="4" spans="1:1025" ht="31.5" x14ac:dyDescent="0.25">
      <c r="A4" s="20" t="s">
        <v>4</v>
      </c>
      <c r="B4" s="20" t="s">
        <v>5</v>
      </c>
      <c r="C4" s="20" t="s">
        <v>17</v>
      </c>
      <c r="D4" s="20" t="s">
        <v>18</v>
      </c>
      <c r="E4" s="20" t="s">
        <v>35</v>
      </c>
      <c r="F4" s="21">
        <v>869</v>
      </c>
      <c r="G4" s="21">
        <v>0</v>
      </c>
      <c r="H4" s="21">
        <v>1181</v>
      </c>
      <c r="I4" s="21">
        <v>0</v>
      </c>
    </row>
    <row r="5" spans="1:1025" x14ac:dyDescent="0.25">
      <c r="A5" s="20" t="s">
        <v>4</v>
      </c>
      <c r="B5" s="20" t="s">
        <v>5</v>
      </c>
      <c r="C5" s="20" t="s">
        <v>19</v>
      </c>
      <c r="D5" s="20" t="s">
        <v>20</v>
      </c>
      <c r="E5" s="20" t="s">
        <v>35</v>
      </c>
      <c r="F5" s="21">
        <v>0</v>
      </c>
      <c r="G5" s="21">
        <v>0</v>
      </c>
      <c r="H5" s="21">
        <v>10000</v>
      </c>
      <c r="I5" s="21">
        <v>0</v>
      </c>
    </row>
    <row r="6" spans="1:1025" x14ac:dyDescent="0.25">
      <c r="A6" s="20" t="s">
        <v>4</v>
      </c>
      <c r="B6" s="20" t="s">
        <v>5</v>
      </c>
      <c r="C6" s="20" t="s">
        <v>21</v>
      </c>
      <c r="D6" s="20" t="s">
        <v>22</v>
      </c>
      <c r="E6" s="20" t="s">
        <v>35</v>
      </c>
      <c r="F6" s="21">
        <v>0</v>
      </c>
      <c r="G6" s="21">
        <v>0</v>
      </c>
      <c r="H6" s="21">
        <v>30000</v>
      </c>
      <c r="I6" s="21">
        <v>0</v>
      </c>
    </row>
    <row r="7" spans="1:1025" x14ac:dyDescent="0.25">
      <c r="A7" s="20" t="s">
        <v>4</v>
      </c>
      <c r="B7" s="20" t="s">
        <v>5</v>
      </c>
      <c r="C7" s="20" t="s">
        <v>23</v>
      </c>
      <c r="D7" s="20" t="s">
        <v>24</v>
      </c>
      <c r="E7" s="20" t="s">
        <v>35</v>
      </c>
      <c r="F7" s="21">
        <v>45600</v>
      </c>
      <c r="G7" s="21">
        <v>0</v>
      </c>
      <c r="H7" s="21">
        <v>0</v>
      </c>
      <c r="I7" s="21">
        <v>0</v>
      </c>
    </row>
    <row r="8" spans="1:1025" ht="31.5" x14ac:dyDescent="0.25">
      <c r="A8" s="20" t="s">
        <v>4</v>
      </c>
      <c r="B8" s="20" t="s">
        <v>5</v>
      </c>
      <c r="C8" s="20" t="s">
        <v>25</v>
      </c>
      <c r="D8" s="20" t="s">
        <v>34</v>
      </c>
      <c r="E8" s="20" t="s">
        <v>26</v>
      </c>
      <c r="F8" s="21">
        <v>17706</v>
      </c>
      <c r="G8" s="21">
        <v>0</v>
      </c>
      <c r="H8" s="21">
        <v>20605</v>
      </c>
      <c r="I8" s="21">
        <v>0</v>
      </c>
    </row>
    <row r="9" spans="1:1025" ht="31.5" x14ac:dyDescent="0.25">
      <c r="A9" s="20" t="s">
        <v>4</v>
      </c>
      <c r="B9" s="20" t="s">
        <v>5</v>
      </c>
      <c r="C9" s="20" t="s">
        <v>27</v>
      </c>
      <c r="D9" s="20" t="s">
        <v>28</v>
      </c>
      <c r="E9" s="20" t="s">
        <v>29</v>
      </c>
      <c r="F9" s="21">
        <v>6728</v>
      </c>
      <c r="G9" s="21">
        <v>0</v>
      </c>
      <c r="H9" s="21">
        <v>3821</v>
      </c>
      <c r="I9" s="21">
        <v>0</v>
      </c>
    </row>
    <row r="10" spans="1:1025" ht="31.5" x14ac:dyDescent="0.25">
      <c r="A10" s="20" t="s">
        <v>4</v>
      </c>
      <c r="B10" s="20" t="s">
        <v>5</v>
      </c>
      <c r="C10" s="20" t="s">
        <v>30</v>
      </c>
      <c r="D10" s="20" t="s">
        <v>31</v>
      </c>
      <c r="E10" s="20" t="s">
        <v>32</v>
      </c>
      <c r="F10" s="21">
        <v>21672</v>
      </c>
      <c r="G10" s="21">
        <v>0</v>
      </c>
      <c r="H10" s="21">
        <v>12911</v>
      </c>
      <c r="I10" s="21">
        <v>0</v>
      </c>
    </row>
    <row r="11" spans="1:1025" x14ac:dyDescent="0.25">
      <c r="A11" s="20" t="s">
        <v>4</v>
      </c>
      <c r="B11" s="20" t="s">
        <v>5</v>
      </c>
      <c r="C11" s="20" t="s">
        <v>33</v>
      </c>
      <c r="D11" s="20" t="s">
        <v>31</v>
      </c>
      <c r="E11" s="20" t="s">
        <v>32</v>
      </c>
      <c r="F11" s="21">
        <v>639</v>
      </c>
      <c r="G11" s="21">
        <v>0</v>
      </c>
      <c r="H11" s="21">
        <v>3989</v>
      </c>
      <c r="I11" s="21">
        <v>0</v>
      </c>
    </row>
    <row r="12" spans="1:1025" x14ac:dyDescent="0.25">
      <c r="A12" s="22" t="s">
        <v>45</v>
      </c>
      <c r="B12" s="22" t="s">
        <v>34</v>
      </c>
      <c r="C12" s="22" t="s">
        <v>34</v>
      </c>
      <c r="D12" s="22" t="s">
        <v>34</v>
      </c>
      <c r="E12" s="22" t="s">
        <v>34</v>
      </c>
      <c r="F12" s="23">
        <v>105356</v>
      </c>
      <c r="G12" s="23">
        <v>4164</v>
      </c>
      <c r="H12" s="23">
        <v>86526</v>
      </c>
      <c r="I12" s="23">
        <v>0</v>
      </c>
    </row>
    <row r="13" spans="1:1025" x14ac:dyDescent="0.25">
      <c r="A13" s="20" t="s">
        <v>4684</v>
      </c>
      <c r="B13" s="20" t="s">
        <v>36</v>
      </c>
      <c r="C13" s="20" t="s">
        <v>46</v>
      </c>
      <c r="D13" s="20" t="s">
        <v>47</v>
      </c>
      <c r="E13" s="20" t="s">
        <v>35</v>
      </c>
      <c r="F13" s="21">
        <v>0</v>
      </c>
      <c r="G13" s="21">
        <v>0</v>
      </c>
      <c r="H13" s="21">
        <v>200080</v>
      </c>
      <c r="I13" s="21">
        <v>0</v>
      </c>
    </row>
    <row r="14" spans="1:1025" x14ac:dyDescent="0.25">
      <c r="A14" s="20" t="s">
        <v>4684</v>
      </c>
      <c r="B14" s="20" t="s">
        <v>36</v>
      </c>
      <c r="C14" s="20" t="s">
        <v>48</v>
      </c>
      <c r="D14" s="20" t="s">
        <v>49</v>
      </c>
      <c r="E14" s="20" t="s">
        <v>35</v>
      </c>
      <c r="F14" s="21">
        <v>0</v>
      </c>
      <c r="G14" s="21">
        <v>0</v>
      </c>
      <c r="H14" s="21">
        <v>31200</v>
      </c>
      <c r="I14" s="21">
        <v>0</v>
      </c>
    </row>
    <row r="15" spans="1:1025" x14ac:dyDescent="0.25">
      <c r="A15" s="20" t="s">
        <v>4684</v>
      </c>
      <c r="B15" s="20" t="s">
        <v>36</v>
      </c>
      <c r="C15" s="20" t="s">
        <v>50</v>
      </c>
      <c r="D15" s="20" t="s">
        <v>51</v>
      </c>
      <c r="E15" s="20" t="s">
        <v>35</v>
      </c>
      <c r="F15" s="21">
        <v>0</v>
      </c>
      <c r="G15" s="21">
        <v>0</v>
      </c>
      <c r="H15" s="21">
        <v>4500</v>
      </c>
      <c r="I15" s="21">
        <v>0</v>
      </c>
    </row>
    <row r="16" spans="1:1025" ht="31.5" x14ac:dyDescent="0.25">
      <c r="A16" s="20" t="s">
        <v>4684</v>
      </c>
      <c r="B16" s="20" t="s">
        <v>36</v>
      </c>
      <c r="C16" s="20" t="s">
        <v>52</v>
      </c>
      <c r="D16" s="20" t="s">
        <v>14</v>
      </c>
      <c r="E16" s="20" t="s">
        <v>35</v>
      </c>
      <c r="F16" s="21">
        <v>0</v>
      </c>
      <c r="G16" s="21">
        <v>0</v>
      </c>
      <c r="H16" s="21">
        <v>1801.88</v>
      </c>
      <c r="I16" s="21">
        <v>0</v>
      </c>
    </row>
    <row r="17" spans="1:9" x14ac:dyDescent="0.25">
      <c r="A17" s="20" t="s">
        <v>4684</v>
      </c>
      <c r="B17" s="20" t="s">
        <v>36</v>
      </c>
      <c r="C17" s="20" t="s">
        <v>53</v>
      </c>
      <c r="D17" s="20" t="s">
        <v>54</v>
      </c>
      <c r="E17" s="20" t="s">
        <v>32</v>
      </c>
      <c r="F17" s="21">
        <v>0</v>
      </c>
      <c r="G17" s="21">
        <v>0</v>
      </c>
      <c r="H17" s="21">
        <v>21819.61</v>
      </c>
      <c r="I17" s="21">
        <v>0</v>
      </c>
    </row>
    <row r="18" spans="1:9" ht="31.5" x14ac:dyDescent="0.25">
      <c r="A18" s="20" t="s">
        <v>4684</v>
      </c>
      <c r="B18" s="20" t="s">
        <v>36</v>
      </c>
      <c r="C18" s="20" t="s">
        <v>55</v>
      </c>
      <c r="D18" s="20" t="s">
        <v>34</v>
      </c>
      <c r="E18" s="20" t="s">
        <v>26</v>
      </c>
      <c r="F18" s="21">
        <v>27136.28</v>
      </c>
      <c r="G18" s="21">
        <v>0</v>
      </c>
      <c r="H18" s="21">
        <v>102710.09</v>
      </c>
      <c r="I18" s="21">
        <v>0</v>
      </c>
    </row>
    <row r="19" spans="1:9" x14ac:dyDescent="0.25">
      <c r="A19" s="26" t="s">
        <v>45</v>
      </c>
      <c r="B19" s="26" t="s">
        <v>34</v>
      </c>
      <c r="C19" s="26" t="s">
        <v>34</v>
      </c>
      <c r="D19" s="26" t="s">
        <v>34</v>
      </c>
      <c r="E19" s="26" t="s">
        <v>34</v>
      </c>
      <c r="F19" s="27">
        <f>SUM(F13:F18)</f>
        <v>27136.28</v>
      </c>
      <c r="G19" s="27">
        <f>SUM(G13:G18)</f>
        <v>0</v>
      </c>
      <c r="H19" s="27">
        <f>SUM(H13:H18)</f>
        <v>362111.57999999996</v>
      </c>
      <c r="I19" s="27">
        <f>SUM(I13:I18)</f>
        <v>0</v>
      </c>
    </row>
    <row r="20" spans="1:9" x14ac:dyDescent="0.25">
      <c r="A20" s="24" t="s">
        <v>56</v>
      </c>
      <c r="B20" s="24" t="s">
        <v>57</v>
      </c>
      <c r="C20" s="28" t="s">
        <v>4596</v>
      </c>
      <c r="D20" s="20" t="s">
        <v>34</v>
      </c>
      <c r="E20" s="30" t="s">
        <v>35</v>
      </c>
      <c r="F20" s="95">
        <v>71234</v>
      </c>
      <c r="G20" s="21">
        <v>0</v>
      </c>
      <c r="H20" s="21">
        <v>0</v>
      </c>
      <c r="I20" s="21">
        <v>0</v>
      </c>
    </row>
    <row r="21" spans="1:9" ht="31.5" x14ac:dyDescent="0.25">
      <c r="A21" s="24" t="s">
        <v>56</v>
      </c>
      <c r="B21" s="24" t="s">
        <v>57</v>
      </c>
      <c r="C21" s="24" t="s">
        <v>64</v>
      </c>
      <c r="D21" s="20" t="s">
        <v>34</v>
      </c>
      <c r="E21" s="20" t="s">
        <v>32</v>
      </c>
      <c r="F21" s="95">
        <v>576.79</v>
      </c>
      <c r="G21" s="21">
        <v>0</v>
      </c>
      <c r="H21" s="95">
        <v>14412.06</v>
      </c>
      <c r="I21" s="21">
        <v>0</v>
      </c>
    </row>
    <row r="22" spans="1:9" ht="31.5" x14ac:dyDescent="0.25">
      <c r="A22" s="24" t="s">
        <v>56</v>
      </c>
      <c r="B22" s="24" t="s">
        <v>57</v>
      </c>
      <c r="C22" s="24" t="s">
        <v>65</v>
      </c>
      <c r="D22" s="20" t="s">
        <v>34</v>
      </c>
      <c r="E22" s="20" t="s">
        <v>26</v>
      </c>
      <c r="F22" s="96">
        <v>2381.0700000000002</v>
      </c>
      <c r="G22" s="21">
        <v>0</v>
      </c>
      <c r="H22" s="96">
        <v>59461.91</v>
      </c>
      <c r="I22" s="21">
        <v>0</v>
      </c>
    </row>
    <row r="23" spans="1:9" x14ac:dyDescent="0.25">
      <c r="A23" s="24" t="s">
        <v>56</v>
      </c>
      <c r="B23" s="24" t="s">
        <v>62</v>
      </c>
      <c r="C23" s="24" t="s">
        <v>66</v>
      </c>
      <c r="D23" s="20" t="s">
        <v>34</v>
      </c>
      <c r="E23" s="20" t="s">
        <v>32</v>
      </c>
      <c r="F23" s="21">
        <v>0</v>
      </c>
      <c r="G23" s="21">
        <v>0</v>
      </c>
      <c r="H23" s="21">
        <v>1522</v>
      </c>
      <c r="I23" s="21">
        <v>0</v>
      </c>
    </row>
    <row r="24" spans="1:9" x14ac:dyDescent="0.25">
      <c r="A24" s="26" t="s">
        <v>45</v>
      </c>
      <c r="B24" s="26" t="s">
        <v>34</v>
      </c>
      <c r="C24" s="26" t="s">
        <v>34</v>
      </c>
      <c r="D24" s="26" t="s">
        <v>34</v>
      </c>
      <c r="E24" s="26" t="s">
        <v>34</v>
      </c>
      <c r="F24" s="27">
        <f>SUM(F20:F23)</f>
        <v>74191.86</v>
      </c>
      <c r="G24" s="27">
        <f>SUM(G20:G23)</f>
        <v>0</v>
      </c>
      <c r="H24" s="27">
        <f>SUM(H20:H23)</f>
        <v>75395.97</v>
      </c>
      <c r="I24" s="27">
        <f>SUM(I20:I23)</f>
        <v>0</v>
      </c>
    </row>
    <row r="25" spans="1:9" x14ac:dyDescent="0.25">
      <c r="A25" s="24" t="s">
        <v>4691</v>
      </c>
      <c r="B25" s="20" t="s">
        <v>72</v>
      </c>
      <c r="C25" s="20" t="s">
        <v>73</v>
      </c>
      <c r="D25" s="20" t="s">
        <v>51</v>
      </c>
      <c r="E25" s="20" t="s">
        <v>35</v>
      </c>
      <c r="F25" s="21">
        <v>12816.52</v>
      </c>
      <c r="G25" s="21">
        <v>0</v>
      </c>
      <c r="H25" s="21">
        <v>10144.67</v>
      </c>
      <c r="I25" s="21">
        <v>0</v>
      </c>
    </row>
    <row r="26" spans="1:9" x14ac:dyDescent="0.25">
      <c r="A26" s="24" t="s">
        <v>4691</v>
      </c>
      <c r="B26" s="20" t="s">
        <v>72</v>
      </c>
      <c r="C26" s="20" t="s">
        <v>74</v>
      </c>
      <c r="D26" s="20" t="s">
        <v>75</v>
      </c>
      <c r="E26" s="20" t="s">
        <v>35</v>
      </c>
      <c r="F26" s="21">
        <v>0</v>
      </c>
      <c r="G26" s="21">
        <v>0</v>
      </c>
      <c r="H26" s="21">
        <v>2445.5500000000002</v>
      </c>
      <c r="I26" s="21">
        <v>0</v>
      </c>
    </row>
    <row r="27" spans="1:9" x14ac:dyDescent="0.25">
      <c r="A27" s="24" t="s">
        <v>4691</v>
      </c>
      <c r="B27" s="20" t="s">
        <v>72</v>
      </c>
      <c r="C27" s="20" t="s">
        <v>76</v>
      </c>
      <c r="D27" s="20" t="s">
        <v>54</v>
      </c>
      <c r="E27" s="20" t="s">
        <v>32</v>
      </c>
      <c r="F27" s="21">
        <v>4374.3599999999997</v>
      </c>
      <c r="G27" s="21">
        <v>0</v>
      </c>
      <c r="H27" s="21">
        <v>13948.67</v>
      </c>
      <c r="I27" s="21">
        <v>0</v>
      </c>
    </row>
    <row r="28" spans="1:9" ht="31.5" x14ac:dyDescent="0.25">
      <c r="A28" s="24" t="s">
        <v>4691</v>
      </c>
      <c r="B28" s="20" t="s">
        <v>72</v>
      </c>
      <c r="C28" s="20" t="s">
        <v>77</v>
      </c>
      <c r="D28" s="20" t="s">
        <v>72</v>
      </c>
      <c r="E28" s="20" t="s">
        <v>29</v>
      </c>
      <c r="F28" s="21">
        <v>50719.89</v>
      </c>
      <c r="G28" s="21">
        <v>0</v>
      </c>
      <c r="H28" s="21">
        <v>54206.21</v>
      </c>
      <c r="I28" s="21">
        <v>0</v>
      </c>
    </row>
    <row r="29" spans="1:9" x14ac:dyDescent="0.25">
      <c r="A29" s="24" t="s">
        <v>4691</v>
      </c>
      <c r="B29" s="20" t="s">
        <v>72</v>
      </c>
      <c r="C29" s="28" t="s">
        <v>4596</v>
      </c>
      <c r="D29" s="20" t="s">
        <v>34</v>
      </c>
      <c r="E29" s="20" t="s">
        <v>78</v>
      </c>
      <c r="F29" s="21">
        <v>0</v>
      </c>
      <c r="G29" s="21">
        <v>0</v>
      </c>
      <c r="H29" s="21">
        <v>31.63</v>
      </c>
      <c r="I29" s="21">
        <v>0</v>
      </c>
    </row>
    <row r="30" spans="1:9" x14ac:dyDescent="0.25">
      <c r="A30" s="26" t="s">
        <v>45</v>
      </c>
      <c r="B30" s="26" t="s">
        <v>34</v>
      </c>
      <c r="C30" s="26" t="s">
        <v>34</v>
      </c>
      <c r="D30" s="26" t="s">
        <v>34</v>
      </c>
      <c r="E30" s="26" t="s">
        <v>34</v>
      </c>
      <c r="F30" s="27">
        <f>SUM(F25:F29)</f>
        <v>67910.77</v>
      </c>
      <c r="G30" s="27">
        <f>SUM(G25:G29)</f>
        <v>0</v>
      </c>
      <c r="H30" s="27">
        <f>SUM(H25:H29)</f>
        <v>80776.73000000001</v>
      </c>
      <c r="I30" s="27">
        <f>SUM(I25:I29)</f>
        <v>0</v>
      </c>
    </row>
    <row r="31" spans="1:9" ht="31.5" x14ac:dyDescent="0.25">
      <c r="A31" s="36" t="s">
        <v>79</v>
      </c>
      <c r="B31" s="20">
        <v>37104458</v>
      </c>
      <c r="C31" s="36" t="s">
        <v>52</v>
      </c>
      <c r="D31" s="20">
        <v>42129888</v>
      </c>
      <c r="E31" s="97" t="s">
        <v>35</v>
      </c>
      <c r="F31" s="21">
        <v>36165.15</v>
      </c>
      <c r="G31" s="21">
        <v>0</v>
      </c>
      <c r="H31" s="21">
        <v>36896.120000000003</v>
      </c>
      <c r="I31" s="21">
        <v>0</v>
      </c>
    </row>
    <row r="32" spans="1:9" x14ac:dyDescent="0.25">
      <c r="A32" s="36" t="s">
        <v>79</v>
      </c>
      <c r="B32" s="20">
        <v>37104458</v>
      </c>
      <c r="C32" s="36" t="s">
        <v>109</v>
      </c>
      <c r="D32" s="20">
        <v>30083966</v>
      </c>
      <c r="E32" s="97" t="s">
        <v>35</v>
      </c>
      <c r="F32" s="21">
        <v>9193.7099999999991</v>
      </c>
      <c r="G32" s="21">
        <v>0</v>
      </c>
      <c r="H32" s="21">
        <v>8641.06</v>
      </c>
      <c r="I32" s="21">
        <v>0</v>
      </c>
    </row>
    <row r="33" spans="1:9" x14ac:dyDescent="0.25">
      <c r="A33" s="36" t="s">
        <v>79</v>
      </c>
      <c r="B33" s="20">
        <v>37104458</v>
      </c>
      <c r="C33" s="36" t="s">
        <v>110</v>
      </c>
      <c r="D33" s="20">
        <v>39904132</v>
      </c>
      <c r="E33" s="97" t="s">
        <v>35</v>
      </c>
      <c r="F33" s="21">
        <v>18372.38</v>
      </c>
      <c r="G33" s="21">
        <v>0</v>
      </c>
      <c r="H33" s="21">
        <v>0</v>
      </c>
      <c r="I33" s="21">
        <v>0</v>
      </c>
    </row>
    <row r="34" spans="1:9" x14ac:dyDescent="0.25">
      <c r="A34" s="36" t="s">
        <v>79</v>
      </c>
      <c r="B34" s="20">
        <v>37104458</v>
      </c>
      <c r="C34" s="36" t="s">
        <v>111</v>
      </c>
      <c r="D34" s="20" t="s">
        <v>112</v>
      </c>
      <c r="E34" s="97" t="s">
        <v>35</v>
      </c>
      <c r="F34" s="21">
        <v>0</v>
      </c>
      <c r="G34" s="21">
        <v>0</v>
      </c>
      <c r="H34" s="21">
        <v>21762.47</v>
      </c>
      <c r="I34" s="21">
        <v>0</v>
      </c>
    </row>
    <row r="35" spans="1:9" ht="31.5" x14ac:dyDescent="0.25">
      <c r="A35" s="36" t="s">
        <v>79</v>
      </c>
      <c r="B35" s="20">
        <v>37104458</v>
      </c>
      <c r="C35" s="36" t="s">
        <v>113</v>
      </c>
      <c r="D35" s="20">
        <v>33084386</v>
      </c>
      <c r="E35" s="97" t="s">
        <v>35</v>
      </c>
      <c r="F35" s="21">
        <v>8658.82</v>
      </c>
      <c r="G35" s="21">
        <v>0</v>
      </c>
      <c r="H35" s="21">
        <v>8958.9</v>
      </c>
      <c r="I35" s="21">
        <v>0</v>
      </c>
    </row>
    <row r="36" spans="1:9" x14ac:dyDescent="0.25">
      <c r="A36" s="36" t="s">
        <v>79</v>
      </c>
      <c r="B36" s="20">
        <v>37104458</v>
      </c>
      <c r="C36" s="36" t="s">
        <v>50</v>
      </c>
      <c r="D36" s="20">
        <v>21560766</v>
      </c>
      <c r="E36" s="97" t="s">
        <v>35</v>
      </c>
      <c r="F36" s="21">
        <v>532.32000000000005</v>
      </c>
      <c r="G36" s="21">
        <v>0</v>
      </c>
      <c r="H36" s="21">
        <v>680.18</v>
      </c>
      <c r="I36" s="21">
        <v>0</v>
      </c>
    </row>
    <row r="37" spans="1:9" x14ac:dyDescent="0.25">
      <c r="A37" s="36" t="s">
        <v>79</v>
      </c>
      <c r="B37" s="20">
        <v>37104458</v>
      </c>
      <c r="C37" s="36" t="s">
        <v>114</v>
      </c>
      <c r="D37" s="20">
        <v>39507924</v>
      </c>
      <c r="E37" s="97" t="s">
        <v>35</v>
      </c>
      <c r="F37" s="21">
        <v>0</v>
      </c>
      <c r="G37" s="21">
        <v>0</v>
      </c>
      <c r="H37" s="21">
        <v>0</v>
      </c>
      <c r="I37" s="21">
        <v>0</v>
      </c>
    </row>
    <row r="38" spans="1:9" x14ac:dyDescent="0.25">
      <c r="A38" s="36" t="s">
        <v>79</v>
      </c>
      <c r="B38" s="20">
        <v>37104458</v>
      </c>
      <c r="C38" s="36" t="s">
        <v>115</v>
      </c>
      <c r="D38" s="20" t="s">
        <v>116</v>
      </c>
      <c r="E38" s="97" t="s">
        <v>35</v>
      </c>
      <c r="F38" s="21">
        <v>2454.29</v>
      </c>
      <c r="G38" s="21">
        <v>0</v>
      </c>
      <c r="H38" s="21">
        <v>0</v>
      </c>
      <c r="I38" s="21">
        <v>0</v>
      </c>
    </row>
    <row r="39" spans="1:9" x14ac:dyDescent="0.25">
      <c r="A39" s="36" t="s">
        <v>79</v>
      </c>
      <c r="B39" s="20">
        <v>37104458</v>
      </c>
      <c r="C39" s="28" t="s">
        <v>4596</v>
      </c>
      <c r="D39" s="24" t="s">
        <v>34</v>
      </c>
      <c r="E39" s="97" t="s">
        <v>35</v>
      </c>
      <c r="F39" s="21">
        <v>0</v>
      </c>
      <c r="G39" s="21">
        <v>0</v>
      </c>
      <c r="H39" s="21">
        <v>3117.37</v>
      </c>
      <c r="I39" s="21">
        <v>0</v>
      </c>
    </row>
    <row r="40" spans="1:9" x14ac:dyDescent="0.25">
      <c r="A40" s="36" t="s">
        <v>79</v>
      </c>
      <c r="B40" s="20">
        <v>37104458</v>
      </c>
      <c r="C40" s="36" t="s">
        <v>117</v>
      </c>
      <c r="D40" s="20">
        <v>41417442</v>
      </c>
      <c r="E40" s="97" t="s">
        <v>35</v>
      </c>
      <c r="F40" s="21">
        <v>70000</v>
      </c>
      <c r="G40" s="21">
        <v>0</v>
      </c>
      <c r="H40" s="21">
        <v>0</v>
      </c>
      <c r="I40" s="21">
        <v>0</v>
      </c>
    </row>
    <row r="41" spans="1:9" x14ac:dyDescent="0.25">
      <c r="A41" s="36" t="s">
        <v>79</v>
      </c>
      <c r="B41" s="20">
        <v>37104458</v>
      </c>
      <c r="C41" s="36" t="s">
        <v>118</v>
      </c>
      <c r="D41" s="20">
        <v>40668636</v>
      </c>
      <c r="E41" s="97" t="s">
        <v>35</v>
      </c>
      <c r="F41" s="21">
        <v>189654</v>
      </c>
      <c r="G41" s="21">
        <v>0</v>
      </c>
      <c r="H41" s="21">
        <v>0</v>
      </c>
      <c r="I41" s="21">
        <v>0</v>
      </c>
    </row>
    <row r="42" spans="1:9" x14ac:dyDescent="0.25">
      <c r="A42" s="36" t="s">
        <v>79</v>
      </c>
      <c r="B42" s="20">
        <v>37104458</v>
      </c>
      <c r="C42" s="28" t="s">
        <v>4596</v>
      </c>
      <c r="D42" s="20" t="s">
        <v>34</v>
      </c>
      <c r="E42" s="97" t="s">
        <v>35</v>
      </c>
      <c r="F42" s="21">
        <v>8125</v>
      </c>
      <c r="G42" s="21">
        <v>0</v>
      </c>
      <c r="H42" s="21">
        <v>0</v>
      </c>
      <c r="I42" s="21">
        <v>0</v>
      </c>
    </row>
    <row r="43" spans="1:9" x14ac:dyDescent="0.25">
      <c r="A43" s="36" t="s">
        <v>79</v>
      </c>
      <c r="B43" s="20">
        <v>37104458</v>
      </c>
      <c r="C43" s="28" t="s">
        <v>4596</v>
      </c>
      <c r="D43" s="20" t="s">
        <v>34</v>
      </c>
      <c r="E43" s="97" t="s">
        <v>35</v>
      </c>
      <c r="F43" s="21">
        <v>2044</v>
      </c>
      <c r="G43" s="21">
        <v>0</v>
      </c>
      <c r="H43" s="21">
        <v>2044</v>
      </c>
      <c r="I43" s="21">
        <v>0</v>
      </c>
    </row>
    <row r="44" spans="1:9" x14ac:dyDescent="0.25">
      <c r="A44" s="36" t="s">
        <v>79</v>
      </c>
      <c r="B44" s="20">
        <v>37104458</v>
      </c>
      <c r="C44" s="20" t="s">
        <v>66</v>
      </c>
      <c r="D44" s="20" t="s">
        <v>34</v>
      </c>
      <c r="E44" s="20" t="s">
        <v>32</v>
      </c>
      <c r="F44" s="32">
        <v>99464</v>
      </c>
      <c r="G44" s="21">
        <v>0</v>
      </c>
      <c r="H44" s="32">
        <v>107464</v>
      </c>
      <c r="I44" s="21">
        <v>0</v>
      </c>
    </row>
    <row r="45" spans="1:9" x14ac:dyDescent="0.25">
      <c r="A45" s="36" t="s">
        <v>79</v>
      </c>
      <c r="B45" s="20">
        <v>37104458</v>
      </c>
      <c r="C45" s="20" t="s">
        <v>119</v>
      </c>
      <c r="D45" s="20" t="s">
        <v>34</v>
      </c>
      <c r="E45" s="20" t="s">
        <v>32</v>
      </c>
      <c r="F45" s="32">
        <v>38610.559999999998</v>
      </c>
      <c r="G45" s="21">
        <v>0</v>
      </c>
      <c r="H45" s="32">
        <v>41888.61</v>
      </c>
      <c r="I45" s="21">
        <v>0</v>
      </c>
    </row>
    <row r="46" spans="1:9" x14ac:dyDescent="0.25">
      <c r="A46" s="36" t="s">
        <v>79</v>
      </c>
      <c r="B46" s="20">
        <v>37104458</v>
      </c>
      <c r="C46" s="20" t="s">
        <v>120</v>
      </c>
      <c r="D46" s="20" t="s">
        <v>34</v>
      </c>
      <c r="E46" s="20" t="s">
        <v>32</v>
      </c>
      <c r="F46" s="21">
        <v>16142.33</v>
      </c>
      <c r="G46" s="21">
        <v>0</v>
      </c>
      <c r="H46" s="21">
        <v>17412</v>
      </c>
      <c r="I46" s="21">
        <v>0</v>
      </c>
    </row>
    <row r="47" spans="1:9" ht="31.5" x14ac:dyDescent="0.25">
      <c r="A47" s="36" t="s">
        <v>79</v>
      </c>
      <c r="B47" s="20">
        <v>37104458</v>
      </c>
      <c r="C47" s="20" t="s">
        <v>121</v>
      </c>
      <c r="D47" s="20" t="s">
        <v>34</v>
      </c>
      <c r="E47" s="20" t="s">
        <v>29</v>
      </c>
      <c r="F47" s="21">
        <v>46218.28</v>
      </c>
      <c r="G47" s="21">
        <v>0</v>
      </c>
      <c r="H47" s="21">
        <v>50062.76</v>
      </c>
      <c r="I47" s="21">
        <v>0</v>
      </c>
    </row>
    <row r="48" spans="1:9" ht="31.5" x14ac:dyDescent="0.25">
      <c r="A48" s="36" t="s">
        <v>79</v>
      </c>
      <c r="B48" s="20">
        <v>37104458</v>
      </c>
      <c r="C48" s="20" t="s">
        <v>122</v>
      </c>
      <c r="D48" s="20" t="s">
        <v>34</v>
      </c>
      <c r="E48" s="20" t="s">
        <v>29</v>
      </c>
      <c r="F48" s="21">
        <v>3195.3</v>
      </c>
      <c r="G48" s="21">
        <v>0</v>
      </c>
      <c r="H48" s="21">
        <v>3455.89</v>
      </c>
      <c r="I48" s="21">
        <v>0</v>
      </c>
    </row>
    <row r="49" spans="1:9" ht="31.5" x14ac:dyDescent="0.25">
      <c r="A49" s="36" t="s">
        <v>79</v>
      </c>
      <c r="B49" s="20">
        <v>37104458</v>
      </c>
      <c r="C49" s="20" t="s">
        <v>123</v>
      </c>
      <c r="D49" s="20" t="s">
        <v>34</v>
      </c>
      <c r="E49" s="20" t="s">
        <v>26</v>
      </c>
      <c r="F49" s="21">
        <v>156366.96</v>
      </c>
      <c r="G49" s="21">
        <v>0</v>
      </c>
      <c r="H49" s="21">
        <v>168848</v>
      </c>
      <c r="I49" s="21">
        <v>0</v>
      </c>
    </row>
    <row r="50" spans="1:9" x14ac:dyDescent="0.25">
      <c r="A50" s="36" t="s">
        <v>79</v>
      </c>
      <c r="B50" s="20">
        <v>37104458</v>
      </c>
      <c r="C50" s="20" t="s">
        <v>124</v>
      </c>
      <c r="D50" s="20" t="s">
        <v>34</v>
      </c>
      <c r="E50" s="20" t="s">
        <v>78</v>
      </c>
      <c r="F50" s="21">
        <v>220720</v>
      </c>
      <c r="G50" s="21">
        <v>0</v>
      </c>
      <c r="H50" s="61">
        <v>242762</v>
      </c>
      <c r="I50" s="21">
        <v>0</v>
      </c>
    </row>
    <row r="51" spans="1:9" x14ac:dyDescent="0.25">
      <c r="A51" s="34" t="s">
        <v>45</v>
      </c>
      <c r="B51" s="18" t="s">
        <v>34</v>
      </c>
      <c r="C51" s="18" t="s">
        <v>34</v>
      </c>
      <c r="D51" s="18" t="s">
        <v>34</v>
      </c>
      <c r="E51" s="18" t="s">
        <v>34</v>
      </c>
      <c r="F51" s="27">
        <f>SUM(F31:F50)</f>
        <v>925917.1</v>
      </c>
      <c r="G51" s="27">
        <f>SUM(G31:G50)</f>
        <v>0</v>
      </c>
      <c r="H51" s="27">
        <f>SUM(H31:H50)</f>
        <v>713993.36</v>
      </c>
      <c r="I51" s="27">
        <f>SUM(I31:I50)</f>
        <v>0</v>
      </c>
    </row>
    <row r="52" spans="1:9" x14ac:dyDescent="0.25">
      <c r="A52" s="20" t="s">
        <v>125</v>
      </c>
      <c r="B52" s="20" t="s">
        <v>126</v>
      </c>
      <c r="C52" s="20" t="s">
        <v>50</v>
      </c>
      <c r="D52" s="20" t="s">
        <v>129</v>
      </c>
      <c r="E52" s="20" t="s">
        <v>78</v>
      </c>
      <c r="F52" s="21">
        <v>238.28</v>
      </c>
      <c r="G52" s="21">
        <v>238</v>
      </c>
      <c r="H52" s="21">
        <v>238</v>
      </c>
      <c r="I52" s="21">
        <v>238</v>
      </c>
    </row>
    <row r="53" spans="1:9" x14ac:dyDescent="0.25">
      <c r="A53" s="20" t="s">
        <v>125</v>
      </c>
      <c r="B53" s="20" t="s">
        <v>126</v>
      </c>
      <c r="C53" s="20" t="s">
        <v>130</v>
      </c>
      <c r="D53" s="20" t="s">
        <v>131</v>
      </c>
      <c r="E53" s="20" t="s">
        <v>78</v>
      </c>
      <c r="F53" s="21">
        <v>8465.24</v>
      </c>
      <c r="G53" s="21">
        <v>8465.24</v>
      </c>
      <c r="H53" s="21">
        <v>8465.24</v>
      </c>
      <c r="I53" s="21">
        <v>8465.24</v>
      </c>
    </row>
    <row r="54" spans="1:9" x14ac:dyDescent="0.25">
      <c r="A54" s="20" t="s">
        <v>125</v>
      </c>
      <c r="B54" s="20" t="s">
        <v>126</v>
      </c>
      <c r="C54" s="20" t="s">
        <v>132</v>
      </c>
      <c r="D54" s="20" t="s">
        <v>133</v>
      </c>
      <c r="E54" s="20" t="s">
        <v>78</v>
      </c>
      <c r="F54" s="21">
        <v>49643.66</v>
      </c>
      <c r="G54" s="21">
        <v>49643.66</v>
      </c>
      <c r="H54" s="21">
        <v>49643.66</v>
      </c>
      <c r="I54" s="21">
        <v>49643.66</v>
      </c>
    </row>
    <row r="55" spans="1:9" x14ac:dyDescent="0.25">
      <c r="A55" s="26" t="s">
        <v>45</v>
      </c>
      <c r="B55" s="26" t="s">
        <v>34</v>
      </c>
      <c r="C55" s="26" t="s">
        <v>34</v>
      </c>
      <c r="D55" s="26" t="s">
        <v>34</v>
      </c>
      <c r="E55" s="26" t="s">
        <v>34</v>
      </c>
      <c r="F55" s="27">
        <f>SUM(F52:F54)</f>
        <v>58347.180000000008</v>
      </c>
      <c r="G55" s="27">
        <f>SUM(G52:G54)</f>
        <v>58346.9</v>
      </c>
      <c r="H55" s="27">
        <f>SUM(H52:H54)</f>
        <v>58346.9</v>
      </c>
      <c r="I55" s="27">
        <f>SUM(I52:I54)</f>
        <v>58346.9</v>
      </c>
    </row>
    <row r="56" spans="1:9" x14ac:dyDescent="0.25">
      <c r="A56" s="20" t="s">
        <v>134</v>
      </c>
      <c r="B56" s="20" t="s">
        <v>135</v>
      </c>
      <c r="C56" s="20" t="s">
        <v>138</v>
      </c>
      <c r="D56" s="20" t="s">
        <v>42</v>
      </c>
      <c r="E56" s="20" t="s">
        <v>78</v>
      </c>
      <c r="F56" s="21">
        <v>0</v>
      </c>
      <c r="G56" s="21">
        <v>0</v>
      </c>
      <c r="H56" s="21">
        <v>40762.69</v>
      </c>
      <c r="I56" s="21">
        <v>0</v>
      </c>
    </row>
    <row r="57" spans="1:9" ht="31.5" x14ac:dyDescent="0.25">
      <c r="A57" s="20" t="s">
        <v>134</v>
      </c>
      <c r="B57" s="20" t="s">
        <v>135</v>
      </c>
      <c r="C57" s="20" t="s">
        <v>139</v>
      </c>
      <c r="D57" s="20" t="s">
        <v>140</v>
      </c>
      <c r="E57" s="20" t="s">
        <v>35</v>
      </c>
      <c r="F57" s="21">
        <v>0</v>
      </c>
      <c r="G57" s="21">
        <v>0</v>
      </c>
      <c r="H57" s="21">
        <v>5768.33</v>
      </c>
      <c r="I57" s="21">
        <v>0</v>
      </c>
    </row>
    <row r="58" spans="1:9" x14ac:dyDescent="0.25">
      <c r="A58" s="26" t="s">
        <v>45</v>
      </c>
      <c r="B58" s="26" t="s">
        <v>34</v>
      </c>
      <c r="C58" s="26" t="s">
        <v>34</v>
      </c>
      <c r="D58" s="26" t="s">
        <v>34</v>
      </c>
      <c r="E58" s="26" t="s">
        <v>34</v>
      </c>
      <c r="F58" s="27">
        <f>SUM(F56:F57)</f>
        <v>0</v>
      </c>
      <c r="G58" s="27">
        <f>SUM(G56:G57)</f>
        <v>0</v>
      </c>
      <c r="H58" s="27">
        <f>SUM(H56:H57)</f>
        <v>46531.020000000004</v>
      </c>
      <c r="I58" s="27">
        <f>SUM(I56:I57)</f>
        <v>0</v>
      </c>
    </row>
    <row r="59" spans="1:9" x14ac:dyDescent="0.25">
      <c r="A59" s="36" t="s">
        <v>142</v>
      </c>
      <c r="B59" s="36" t="s">
        <v>143</v>
      </c>
      <c r="C59" s="36" t="s">
        <v>2128</v>
      </c>
      <c r="D59" s="36" t="s">
        <v>2129</v>
      </c>
      <c r="E59" s="36" t="s">
        <v>35</v>
      </c>
      <c r="F59" s="21">
        <v>9388.08</v>
      </c>
      <c r="G59" s="21">
        <v>0</v>
      </c>
      <c r="H59" s="21">
        <v>0</v>
      </c>
      <c r="I59" s="21">
        <v>0</v>
      </c>
    </row>
    <row r="60" spans="1:9" x14ac:dyDescent="0.25">
      <c r="A60" s="36" t="s">
        <v>142</v>
      </c>
      <c r="B60" s="36" t="s">
        <v>143</v>
      </c>
      <c r="C60" s="36" t="s">
        <v>2130</v>
      </c>
      <c r="D60" s="36" t="s">
        <v>2131</v>
      </c>
      <c r="E60" s="36" t="s">
        <v>35</v>
      </c>
      <c r="F60" s="21">
        <v>12265.71</v>
      </c>
      <c r="G60" s="21">
        <v>67.2</v>
      </c>
      <c r="H60" s="21">
        <v>88968.73</v>
      </c>
      <c r="I60" s="21">
        <v>0</v>
      </c>
    </row>
    <row r="61" spans="1:9" x14ac:dyDescent="0.25">
      <c r="A61" s="36" t="s">
        <v>142</v>
      </c>
      <c r="B61" s="36" t="s">
        <v>143</v>
      </c>
      <c r="C61" s="36" t="s">
        <v>2132</v>
      </c>
      <c r="D61" s="36" t="s">
        <v>2133</v>
      </c>
      <c r="E61" s="36" t="s">
        <v>35</v>
      </c>
      <c r="F61" s="21">
        <v>0</v>
      </c>
      <c r="G61" s="21">
        <v>0</v>
      </c>
      <c r="H61" s="21">
        <v>62790.239999999998</v>
      </c>
      <c r="I61" s="21">
        <v>0</v>
      </c>
    </row>
    <row r="62" spans="1:9" ht="31.5" x14ac:dyDescent="0.25">
      <c r="A62" s="36" t="s">
        <v>142</v>
      </c>
      <c r="B62" s="36" t="s">
        <v>143</v>
      </c>
      <c r="C62" s="36" t="s">
        <v>2134</v>
      </c>
      <c r="D62" s="36" t="s">
        <v>2135</v>
      </c>
      <c r="E62" s="36" t="s">
        <v>35</v>
      </c>
      <c r="F62" s="21">
        <v>15.79</v>
      </c>
      <c r="G62" s="21">
        <v>0</v>
      </c>
      <c r="H62" s="21">
        <v>12.43</v>
      </c>
      <c r="I62" s="21">
        <v>0</v>
      </c>
    </row>
    <row r="63" spans="1:9" x14ac:dyDescent="0.25">
      <c r="A63" s="36" t="s">
        <v>142</v>
      </c>
      <c r="B63" s="36" t="s">
        <v>143</v>
      </c>
      <c r="C63" s="36" t="s">
        <v>2136</v>
      </c>
      <c r="D63" s="36" t="s">
        <v>2137</v>
      </c>
      <c r="E63" s="36" t="s">
        <v>35</v>
      </c>
      <c r="F63" s="21">
        <v>37855.199999999997</v>
      </c>
      <c r="G63" s="21">
        <v>0</v>
      </c>
      <c r="H63" s="21">
        <v>0</v>
      </c>
      <c r="I63" s="21">
        <v>0</v>
      </c>
    </row>
    <row r="64" spans="1:9" x14ac:dyDescent="0.25">
      <c r="A64" s="36" t="s">
        <v>142</v>
      </c>
      <c r="B64" s="36" t="s">
        <v>143</v>
      </c>
      <c r="C64" s="36" t="s">
        <v>2138</v>
      </c>
      <c r="D64" s="36" t="s">
        <v>2139</v>
      </c>
      <c r="E64" s="36" t="s">
        <v>35</v>
      </c>
      <c r="F64" s="21">
        <v>3870</v>
      </c>
      <c r="G64" s="21">
        <v>3870</v>
      </c>
      <c r="H64" s="21">
        <v>0</v>
      </c>
      <c r="I64" s="21">
        <v>0</v>
      </c>
    </row>
    <row r="65" spans="1:9" ht="31.5" x14ac:dyDescent="0.25">
      <c r="A65" s="36" t="s">
        <v>142</v>
      </c>
      <c r="B65" s="36" t="s">
        <v>143</v>
      </c>
      <c r="C65" s="36" t="s">
        <v>2140</v>
      </c>
      <c r="D65" s="36" t="s">
        <v>2141</v>
      </c>
      <c r="E65" s="36" t="s">
        <v>35</v>
      </c>
      <c r="F65" s="21">
        <v>0</v>
      </c>
      <c r="G65" s="21">
        <v>0</v>
      </c>
      <c r="H65" s="21">
        <v>223549.2</v>
      </c>
      <c r="I65" s="21">
        <v>0</v>
      </c>
    </row>
    <row r="66" spans="1:9" x14ac:dyDescent="0.25">
      <c r="A66" s="36" t="s">
        <v>142</v>
      </c>
      <c r="B66" s="36" t="s">
        <v>143</v>
      </c>
      <c r="C66" s="36" t="s">
        <v>2142</v>
      </c>
      <c r="D66" s="36" t="s">
        <v>2143</v>
      </c>
      <c r="E66" s="36" t="s">
        <v>35</v>
      </c>
      <c r="F66" s="21">
        <v>0</v>
      </c>
      <c r="G66" s="21">
        <v>0</v>
      </c>
      <c r="H66" s="21">
        <v>70680</v>
      </c>
      <c r="I66" s="21">
        <v>0</v>
      </c>
    </row>
    <row r="67" spans="1:9" x14ac:dyDescent="0.25">
      <c r="A67" s="36" t="s">
        <v>142</v>
      </c>
      <c r="B67" s="36" t="s">
        <v>143</v>
      </c>
      <c r="C67" s="36" t="s">
        <v>2144</v>
      </c>
      <c r="D67" s="36" t="s">
        <v>2145</v>
      </c>
      <c r="E67" s="36" t="s">
        <v>35</v>
      </c>
      <c r="F67" s="21">
        <v>210310.8</v>
      </c>
      <c r="G67" s="21">
        <v>117472.8</v>
      </c>
      <c r="H67" s="21">
        <v>7952</v>
      </c>
      <c r="I67" s="21">
        <v>7952</v>
      </c>
    </row>
    <row r="68" spans="1:9" x14ac:dyDescent="0.25">
      <c r="A68" s="36" t="s">
        <v>142</v>
      </c>
      <c r="B68" s="36" t="s">
        <v>143</v>
      </c>
      <c r="C68" s="36" t="s">
        <v>2146</v>
      </c>
      <c r="D68" s="36" t="s">
        <v>2147</v>
      </c>
      <c r="E68" s="36" t="s">
        <v>35</v>
      </c>
      <c r="F68" s="21">
        <v>1875</v>
      </c>
      <c r="G68" s="21">
        <v>0</v>
      </c>
      <c r="H68" s="21">
        <v>4500</v>
      </c>
      <c r="I68" s="21">
        <v>2250</v>
      </c>
    </row>
    <row r="69" spans="1:9" x14ac:dyDescent="0.25">
      <c r="A69" s="36" t="s">
        <v>142</v>
      </c>
      <c r="B69" s="36" t="s">
        <v>143</v>
      </c>
      <c r="C69" s="36" t="s">
        <v>2148</v>
      </c>
      <c r="D69" s="36" t="s">
        <v>2149</v>
      </c>
      <c r="E69" s="36" t="s">
        <v>35</v>
      </c>
      <c r="F69" s="21">
        <v>0</v>
      </c>
      <c r="G69" s="21">
        <v>0</v>
      </c>
      <c r="H69" s="21">
        <v>188791.97</v>
      </c>
      <c r="I69" s="21">
        <v>0</v>
      </c>
    </row>
    <row r="70" spans="1:9" x14ac:dyDescent="0.25">
      <c r="A70" s="36" t="s">
        <v>142</v>
      </c>
      <c r="B70" s="36" t="s">
        <v>143</v>
      </c>
      <c r="C70" s="36" t="s">
        <v>2150</v>
      </c>
      <c r="D70" s="36" t="s">
        <v>2151</v>
      </c>
      <c r="E70" s="36" t="s">
        <v>35</v>
      </c>
      <c r="F70" s="21">
        <v>31794</v>
      </c>
      <c r="G70" s="21">
        <v>31794</v>
      </c>
      <c r="H70" s="21">
        <v>31794</v>
      </c>
      <c r="I70" s="21">
        <v>31794</v>
      </c>
    </row>
    <row r="71" spans="1:9" ht="31.5" x14ac:dyDescent="0.25">
      <c r="A71" s="36" t="s">
        <v>142</v>
      </c>
      <c r="B71" s="36" t="s">
        <v>143</v>
      </c>
      <c r="C71" s="36" t="s">
        <v>2152</v>
      </c>
      <c r="D71" s="36" t="s">
        <v>2153</v>
      </c>
      <c r="E71" s="36" t="s">
        <v>35</v>
      </c>
      <c r="F71" s="21">
        <v>3200</v>
      </c>
      <c r="G71" s="21">
        <v>1600</v>
      </c>
      <c r="H71" s="21">
        <v>10000</v>
      </c>
      <c r="I71" s="21">
        <v>0</v>
      </c>
    </row>
    <row r="72" spans="1:9" x14ac:dyDescent="0.25">
      <c r="A72" s="36" t="s">
        <v>142</v>
      </c>
      <c r="B72" s="36" t="s">
        <v>143</v>
      </c>
      <c r="C72" s="28" t="s">
        <v>4596</v>
      </c>
      <c r="D72" s="36" t="s">
        <v>34</v>
      </c>
      <c r="E72" s="36" t="s">
        <v>35</v>
      </c>
      <c r="F72" s="21">
        <v>148270.22</v>
      </c>
      <c r="G72" s="21">
        <v>33605.08</v>
      </c>
      <c r="H72" s="21">
        <v>372342.53</v>
      </c>
      <c r="I72" s="21">
        <v>40.08</v>
      </c>
    </row>
    <row r="73" spans="1:9" x14ac:dyDescent="0.25">
      <c r="A73" s="36" t="s">
        <v>142</v>
      </c>
      <c r="B73" s="36" t="s">
        <v>143</v>
      </c>
      <c r="C73" s="36" t="s">
        <v>2154</v>
      </c>
      <c r="D73" s="36" t="s">
        <v>2155</v>
      </c>
      <c r="E73" s="36" t="s">
        <v>35</v>
      </c>
      <c r="F73" s="21">
        <v>0</v>
      </c>
      <c r="G73" s="21">
        <v>0</v>
      </c>
      <c r="H73" s="21">
        <v>127582.5</v>
      </c>
      <c r="I73" s="21">
        <v>31710</v>
      </c>
    </row>
    <row r="74" spans="1:9" x14ac:dyDescent="0.25">
      <c r="A74" s="36" t="s">
        <v>142</v>
      </c>
      <c r="B74" s="36" t="s">
        <v>143</v>
      </c>
      <c r="C74" s="36" t="s">
        <v>2156</v>
      </c>
      <c r="D74" s="36" t="s">
        <v>2157</v>
      </c>
      <c r="E74" s="36" t="s">
        <v>35</v>
      </c>
      <c r="F74" s="21">
        <v>24838.48</v>
      </c>
      <c r="G74" s="21">
        <v>0</v>
      </c>
      <c r="H74" s="21">
        <v>25508.880000000001</v>
      </c>
      <c r="I74" s="21">
        <v>0</v>
      </c>
    </row>
    <row r="75" spans="1:9" x14ac:dyDescent="0.25">
      <c r="A75" s="36" t="s">
        <v>142</v>
      </c>
      <c r="B75" s="36" t="s">
        <v>143</v>
      </c>
      <c r="C75" s="36" t="s">
        <v>2158</v>
      </c>
      <c r="D75" s="36" t="s">
        <v>2159</v>
      </c>
      <c r="E75" s="36" t="s">
        <v>35</v>
      </c>
      <c r="F75" s="21">
        <v>26872.06</v>
      </c>
      <c r="G75" s="21">
        <v>26872.06</v>
      </c>
      <c r="H75" s="21">
        <v>0</v>
      </c>
      <c r="I75" s="21">
        <v>0</v>
      </c>
    </row>
    <row r="76" spans="1:9" x14ac:dyDescent="0.25">
      <c r="A76" s="36" t="s">
        <v>142</v>
      </c>
      <c r="B76" s="36" t="s">
        <v>143</v>
      </c>
      <c r="C76" s="36" t="s">
        <v>2160</v>
      </c>
      <c r="D76" s="36" t="s">
        <v>2161</v>
      </c>
      <c r="E76" s="36" t="s">
        <v>35</v>
      </c>
      <c r="F76" s="21">
        <f>252.28+630.69</f>
        <v>882.97</v>
      </c>
      <c r="G76" s="21">
        <v>0</v>
      </c>
      <c r="H76" s="21">
        <v>909.25</v>
      </c>
      <c r="I76" s="21">
        <v>0</v>
      </c>
    </row>
    <row r="77" spans="1:9" x14ac:dyDescent="0.25">
      <c r="A77" s="36" t="s">
        <v>142</v>
      </c>
      <c r="B77" s="36" t="s">
        <v>143</v>
      </c>
      <c r="C77" s="36" t="s">
        <v>2162</v>
      </c>
      <c r="D77" s="36" t="s">
        <v>2163</v>
      </c>
      <c r="E77" s="36" t="s">
        <v>35</v>
      </c>
      <c r="F77" s="21">
        <v>1949415.68</v>
      </c>
      <c r="G77" s="21">
        <v>845224.58</v>
      </c>
      <c r="H77" s="21">
        <v>1010460.42</v>
      </c>
      <c r="I77" s="21">
        <v>67223.28</v>
      </c>
    </row>
    <row r="78" spans="1:9" x14ac:dyDescent="0.25">
      <c r="A78" s="36" t="s">
        <v>142</v>
      </c>
      <c r="B78" s="36" t="s">
        <v>143</v>
      </c>
      <c r="C78" s="36" t="s">
        <v>154</v>
      </c>
      <c r="D78" s="36" t="s">
        <v>155</v>
      </c>
      <c r="E78" s="36" t="s">
        <v>35</v>
      </c>
      <c r="F78" s="21">
        <v>56847.44</v>
      </c>
      <c r="G78" s="21">
        <v>56847.44</v>
      </c>
      <c r="H78" s="21">
        <v>0</v>
      </c>
      <c r="I78" s="21">
        <v>0</v>
      </c>
    </row>
    <row r="79" spans="1:9" x14ac:dyDescent="0.25">
      <c r="A79" s="36" t="s">
        <v>142</v>
      </c>
      <c r="B79" s="36" t="s">
        <v>143</v>
      </c>
      <c r="C79" s="36" t="s">
        <v>2164</v>
      </c>
      <c r="D79" s="36" t="s">
        <v>2165</v>
      </c>
      <c r="E79" s="36" t="s">
        <v>35</v>
      </c>
      <c r="F79" s="21">
        <v>155916.65</v>
      </c>
      <c r="G79" s="21">
        <v>157.79</v>
      </c>
      <c r="H79" s="21">
        <v>157.79</v>
      </c>
      <c r="I79" s="21">
        <v>157.79</v>
      </c>
    </row>
    <row r="80" spans="1:9" x14ac:dyDescent="0.25">
      <c r="A80" s="36" t="s">
        <v>142</v>
      </c>
      <c r="B80" s="36" t="s">
        <v>143</v>
      </c>
      <c r="C80" s="36" t="s">
        <v>2166</v>
      </c>
      <c r="D80" s="36" t="s">
        <v>2167</v>
      </c>
      <c r="E80" s="36" t="s">
        <v>35</v>
      </c>
      <c r="F80" s="21">
        <v>1427.21</v>
      </c>
      <c r="G80" s="21">
        <v>1427.21</v>
      </c>
      <c r="H80" s="21">
        <v>73200</v>
      </c>
      <c r="I80" s="21">
        <v>0</v>
      </c>
    </row>
    <row r="81" spans="1:9" x14ac:dyDescent="0.25">
      <c r="A81" s="36" t="s">
        <v>142</v>
      </c>
      <c r="B81" s="36" t="s">
        <v>143</v>
      </c>
      <c r="C81" s="36" t="s">
        <v>2168</v>
      </c>
      <c r="D81" s="36" t="s">
        <v>2169</v>
      </c>
      <c r="E81" s="36" t="s">
        <v>35</v>
      </c>
      <c r="F81" s="21">
        <v>0</v>
      </c>
      <c r="G81" s="21">
        <v>0</v>
      </c>
      <c r="H81" s="21">
        <v>180000</v>
      </c>
      <c r="I81" s="21">
        <v>180000</v>
      </c>
    </row>
    <row r="82" spans="1:9" x14ac:dyDescent="0.25">
      <c r="A82" s="36" t="s">
        <v>142</v>
      </c>
      <c r="B82" s="36" t="s">
        <v>143</v>
      </c>
      <c r="C82" s="36" t="s">
        <v>2170</v>
      </c>
      <c r="D82" s="36" t="s">
        <v>2171</v>
      </c>
      <c r="E82" s="36" t="s">
        <v>35</v>
      </c>
      <c r="F82" s="21">
        <v>325582.40000000002</v>
      </c>
      <c r="G82" s="21">
        <v>0</v>
      </c>
      <c r="H82" s="21">
        <v>426800</v>
      </c>
      <c r="I82" s="21">
        <v>0</v>
      </c>
    </row>
    <row r="83" spans="1:9" x14ac:dyDescent="0.25">
      <c r="A83" s="36" t="s">
        <v>142</v>
      </c>
      <c r="B83" s="36" t="s">
        <v>143</v>
      </c>
      <c r="C83" s="36" t="s">
        <v>2172</v>
      </c>
      <c r="D83" s="36" t="s">
        <v>2173</v>
      </c>
      <c r="E83" s="36" t="s">
        <v>35</v>
      </c>
      <c r="F83" s="21">
        <v>175240</v>
      </c>
      <c r="G83" s="21">
        <v>0</v>
      </c>
      <c r="H83" s="21">
        <v>237600</v>
      </c>
      <c r="I83" s="21">
        <v>0</v>
      </c>
    </row>
    <row r="84" spans="1:9" x14ac:dyDescent="0.25">
      <c r="A84" s="36" t="s">
        <v>142</v>
      </c>
      <c r="B84" s="36" t="s">
        <v>143</v>
      </c>
      <c r="C84" s="36" t="s">
        <v>2174</v>
      </c>
      <c r="D84" s="36" t="s">
        <v>2175</v>
      </c>
      <c r="E84" s="36" t="s">
        <v>35</v>
      </c>
      <c r="F84" s="21">
        <v>0</v>
      </c>
      <c r="G84" s="21">
        <v>0</v>
      </c>
      <c r="H84" s="21">
        <v>854272.17</v>
      </c>
      <c r="I84" s="21">
        <v>367087.8</v>
      </c>
    </row>
    <row r="85" spans="1:9" x14ac:dyDescent="0.25">
      <c r="A85" s="36" t="s">
        <v>142</v>
      </c>
      <c r="B85" s="36" t="s">
        <v>143</v>
      </c>
      <c r="C85" s="36" t="s">
        <v>2176</v>
      </c>
      <c r="D85" s="36" t="s">
        <v>2177</v>
      </c>
      <c r="E85" s="36" t="s">
        <v>35</v>
      </c>
      <c r="F85" s="21">
        <v>70000</v>
      </c>
      <c r="G85" s="21">
        <v>70000</v>
      </c>
      <c r="H85" s="21">
        <v>59203.81</v>
      </c>
      <c r="I85" s="21">
        <v>0</v>
      </c>
    </row>
    <row r="86" spans="1:9" x14ac:dyDescent="0.25">
      <c r="A86" s="36" t="s">
        <v>142</v>
      </c>
      <c r="B86" s="36" t="s">
        <v>143</v>
      </c>
      <c r="C86" s="36" t="s">
        <v>2178</v>
      </c>
      <c r="D86" s="36" t="s">
        <v>2179</v>
      </c>
      <c r="E86" s="36" t="s">
        <v>35</v>
      </c>
      <c r="F86" s="21">
        <v>1260</v>
      </c>
      <c r="G86" s="21">
        <v>0</v>
      </c>
      <c r="H86" s="21">
        <v>6549</v>
      </c>
      <c r="I86" s="21">
        <v>0</v>
      </c>
    </row>
    <row r="87" spans="1:9" x14ac:dyDescent="0.25">
      <c r="A87" s="36" t="s">
        <v>142</v>
      </c>
      <c r="B87" s="36" t="s">
        <v>143</v>
      </c>
      <c r="C87" s="36" t="s">
        <v>2180</v>
      </c>
      <c r="D87" s="36" t="s">
        <v>2181</v>
      </c>
      <c r="E87" s="36" t="s">
        <v>35</v>
      </c>
      <c r="F87" s="21">
        <v>0</v>
      </c>
      <c r="G87" s="21">
        <v>0</v>
      </c>
      <c r="H87" s="21">
        <v>598939</v>
      </c>
      <c r="I87" s="21">
        <v>316901.90999999997</v>
      </c>
    </row>
    <row r="88" spans="1:9" ht="31.5" x14ac:dyDescent="0.25">
      <c r="A88" s="36" t="s">
        <v>142</v>
      </c>
      <c r="B88" s="36" t="s">
        <v>143</v>
      </c>
      <c r="C88" s="36" t="s">
        <v>295</v>
      </c>
      <c r="D88" s="36" t="s">
        <v>296</v>
      </c>
      <c r="E88" s="36" t="s">
        <v>35</v>
      </c>
      <c r="F88" s="21">
        <v>4311.9799999999996</v>
      </c>
      <c r="G88" s="21">
        <v>0</v>
      </c>
      <c r="H88" s="21">
        <v>321.41000000000003</v>
      </c>
      <c r="I88" s="21">
        <v>0</v>
      </c>
    </row>
    <row r="89" spans="1:9" x14ac:dyDescent="0.25">
      <c r="A89" s="36" t="s">
        <v>142</v>
      </c>
      <c r="B89" s="36" t="s">
        <v>143</v>
      </c>
      <c r="C89" s="36" t="s">
        <v>2182</v>
      </c>
      <c r="D89" s="36" t="s">
        <v>2183</v>
      </c>
      <c r="E89" s="36" t="s">
        <v>35</v>
      </c>
      <c r="F89" s="21">
        <v>26862.53</v>
      </c>
      <c r="G89" s="21">
        <v>0</v>
      </c>
      <c r="H89" s="21">
        <v>0</v>
      </c>
      <c r="I89" s="21">
        <v>0</v>
      </c>
    </row>
    <row r="90" spans="1:9" x14ac:dyDescent="0.25">
      <c r="A90" s="36" t="s">
        <v>142</v>
      </c>
      <c r="B90" s="36" t="s">
        <v>143</v>
      </c>
      <c r="C90" s="36" t="s">
        <v>2184</v>
      </c>
      <c r="D90" s="36" t="s">
        <v>2185</v>
      </c>
      <c r="E90" s="36" t="s">
        <v>35</v>
      </c>
      <c r="F90" s="21">
        <v>0</v>
      </c>
      <c r="G90" s="21">
        <v>0</v>
      </c>
      <c r="H90" s="21">
        <v>23178</v>
      </c>
      <c r="I90" s="21">
        <v>0</v>
      </c>
    </row>
    <row r="91" spans="1:9" x14ac:dyDescent="0.25">
      <c r="A91" s="36" t="s">
        <v>142</v>
      </c>
      <c r="B91" s="36" t="s">
        <v>143</v>
      </c>
      <c r="C91" s="36" t="s">
        <v>2186</v>
      </c>
      <c r="D91" s="36" t="s">
        <v>2187</v>
      </c>
      <c r="E91" s="36" t="s">
        <v>35</v>
      </c>
      <c r="F91" s="21">
        <v>0</v>
      </c>
      <c r="G91" s="21">
        <v>0</v>
      </c>
      <c r="H91" s="21">
        <v>49980</v>
      </c>
      <c r="I91" s="21">
        <v>0</v>
      </c>
    </row>
    <row r="92" spans="1:9" x14ac:dyDescent="0.25">
      <c r="A92" s="36" t="s">
        <v>142</v>
      </c>
      <c r="B92" s="36" t="s">
        <v>143</v>
      </c>
      <c r="C92" s="36" t="s">
        <v>2188</v>
      </c>
      <c r="D92" s="36" t="s">
        <v>2189</v>
      </c>
      <c r="E92" s="36" t="s">
        <v>35</v>
      </c>
      <c r="F92" s="21">
        <v>0</v>
      </c>
      <c r="G92" s="21">
        <v>0</v>
      </c>
      <c r="H92" s="21">
        <v>1925964.9</v>
      </c>
      <c r="I92" s="21">
        <v>1163740.5</v>
      </c>
    </row>
    <row r="93" spans="1:9" x14ac:dyDescent="0.25">
      <c r="A93" s="36" t="s">
        <v>142</v>
      </c>
      <c r="B93" s="36" t="s">
        <v>143</v>
      </c>
      <c r="C93" s="36" t="s">
        <v>160</v>
      </c>
      <c r="D93" s="36" t="s">
        <v>161</v>
      </c>
      <c r="E93" s="36" t="s">
        <v>35</v>
      </c>
      <c r="F93" s="21">
        <v>1449807.74</v>
      </c>
      <c r="G93" s="21">
        <v>411517.34</v>
      </c>
      <c r="H93" s="21">
        <v>393820.25</v>
      </c>
      <c r="I93" s="21">
        <v>0</v>
      </c>
    </row>
    <row r="94" spans="1:9" x14ac:dyDescent="0.25">
      <c r="A94" s="36" t="s">
        <v>142</v>
      </c>
      <c r="B94" s="36" t="s">
        <v>143</v>
      </c>
      <c r="C94" s="36" t="s">
        <v>2190</v>
      </c>
      <c r="D94" s="36" t="s">
        <v>2191</v>
      </c>
      <c r="E94" s="36" t="s">
        <v>35</v>
      </c>
      <c r="F94" s="21">
        <v>0</v>
      </c>
      <c r="G94" s="21">
        <v>0</v>
      </c>
      <c r="H94" s="21">
        <v>330000</v>
      </c>
      <c r="I94" s="21">
        <v>330000</v>
      </c>
    </row>
    <row r="95" spans="1:9" x14ac:dyDescent="0.25">
      <c r="A95" s="36" t="s">
        <v>142</v>
      </c>
      <c r="B95" s="36" t="s">
        <v>143</v>
      </c>
      <c r="C95" s="36" t="s">
        <v>2192</v>
      </c>
      <c r="D95" s="36" t="s">
        <v>2193</v>
      </c>
      <c r="E95" s="36" t="s">
        <v>35</v>
      </c>
      <c r="F95" s="21">
        <v>0</v>
      </c>
      <c r="G95" s="21">
        <v>0</v>
      </c>
      <c r="H95" s="21">
        <v>958960.68</v>
      </c>
      <c r="I95" s="21">
        <v>311050.44</v>
      </c>
    </row>
    <row r="96" spans="1:9" x14ac:dyDescent="0.25">
      <c r="A96" s="36" t="s">
        <v>142</v>
      </c>
      <c r="B96" s="36" t="s">
        <v>2194</v>
      </c>
      <c r="C96" s="36" t="s">
        <v>2195</v>
      </c>
      <c r="D96" s="36">
        <v>36907782</v>
      </c>
      <c r="E96" s="36" t="s">
        <v>35</v>
      </c>
      <c r="F96" s="21">
        <v>780</v>
      </c>
      <c r="G96" s="21">
        <v>0</v>
      </c>
      <c r="H96" s="21">
        <v>0</v>
      </c>
      <c r="I96" s="21">
        <v>0</v>
      </c>
    </row>
    <row r="97" spans="1:9" x14ac:dyDescent="0.25">
      <c r="A97" s="36" t="s">
        <v>142</v>
      </c>
      <c r="B97" s="36" t="s">
        <v>143</v>
      </c>
      <c r="C97" s="36" t="s">
        <v>2196</v>
      </c>
      <c r="D97" s="36" t="s">
        <v>2197</v>
      </c>
      <c r="E97" s="36" t="s">
        <v>35</v>
      </c>
      <c r="F97" s="21">
        <v>90076.19</v>
      </c>
      <c r="G97" s="21">
        <v>90076.19</v>
      </c>
      <c r="H97" s="21">
        <v>2411.8000000000002</v>
      </c>
      <c r="I97" s="21">
        <v>2411.8000000000002</v>
      </c>
    </row>
    <row r="98" spans="1:9" x14ac:dyDescent="0.25">
      <c r="A98" s="36" t="s">
        <v>142</v>
      </c>
      <c r="B98" s="36" t="s">
        <v>143</v>
      </c>
      <c r="C98" s="36" t="s">
        <v>2198</v>
      </c>
      <c r="D98" s="36" t="s">
        <v>2199</v>
      </c>
      <c r="E98" s="36" t="s">
        <v>35</v>
      </c>
      <c r="F98" s="21">
        <v>3913756.97</v>
      </c>
      <c r="G98" s="21">
        <v>3913756.97</v>
      </c>
      <c r="H98" s="21">
        <v>3913756.97</v>
      </c>
      <c r="I98" s="21">
        <v>3913756.97</v>
      </c>
    </row>
    <row r="99" spans="1:9" x14ac:dyDescent="0.25">
      <c r="A99" s="36" t="s">
        <v>142</v>
      </c>
      <c r="B99" s="36" t="s">
        <v>143</v>
      </c>
      <c r="C99" s="36" t="s">
        <v>2200</v>
      </c>
      <c r="D99" s="36" t="s">
        <v>2201</v>
      </c>
      <c r="E99" s="36" t="s">
        <v>35</v>
      </c>
      <c r="F99" s="21">
        <v>108597.28</v>
      </c>
      <c r="G99" s="21">
        <v>50491.5</v>
      </c>
      <c r="H99" s="21">
        <v>0</v>
      </c>
      <c r="I99" s="21">
        <v>0</v>
      </c>
    </row>
    <row r="100" spans="1:9" x14ac:dyDescent="0.25">
      <c r="A100" s="36" t="s">
        <v>142</v>
      </c>
      <c r="B100" s="36" t="s">
        <v>143</v>
      </c>
      <c r="C100" s="36" t="s">
        <v>2202</v>
      </c>
      <c r="D100" s="36" t="s">
        <v>2203</v>
      </c>
      <c r="E100" s="36" t="s">
        <v>35</v>
      </c>
      <c r="F100" s="21">
        <v>0</v>
      </c>
      <c r="G100" s="21">
        <v>0</v>
      </c>
      <c r="H100" s="21">
        <v>331385.82</v>
      </c>
      <c r="I100" s="21">
        <v>0</v>
      </c>
    </row>
    <row r="101" spans="1:9" x14ac:dyDescent="0.25">
      <c r="A101" s="36" t="s">
        <v>142</v>
      </c>
      <c r="B101" s="36" t="s">
        <v>143</v>
      </c>
      <c r="C101" s="36" t="s">
        <v>2204</v>
      </c>
      <c r="D101" s="36" t="s">
        <v>133</v>
      </c>
      <c r="E101" s="36" t="s">
        <v>35</v>
      </c>
      <c r="F101" s="21">
        <v>129993.66</v>
      </c>
      <c r="G101" s="21">
        <v>0</v>
      </c>
      <c r="H101" s="21">
        <v>22941.7</v>
      </c>
      <c r="I101" s="21">
        <v>0</v>
      </c>
    </row>
    <row r="102" spans="1:9" x14ac:dyDescent="0.25">
      <c r="A102" s="36" t="s">
        <v>142</v>
      </c>
      <c r="B102" s="36" t="s">
        <v>143</v>
      </c>
      <c r="C102" s="36" t="s">
        <v>2205</v>
      </c>
      <c r="D102" s="36" t="s">
        <v>2206</v>
      </c>
      <c r="E102" s="36" t="s">
        <v>35</v>
      </c>
      <c r="F102" s="21">
        <v>13877.09</v>
      </c>
      <c r="G102" s="21">
        <v>0</v>
      </c>
      <c r="H102" s="21">
        <v>0</v>
      </c>
      <c r="I102" s="21">
        <v>0</v>
      </c>
    </row>
    <row r="103" spans="1:9" x14ac:dyDescent="0.25">
      <c r="A103" s="36" t="s">
        <v>142</v>
      </c>
      <c r="B103" s="36" t="s">
        <v>143</v>
      </c>
      <c r="C103" s="36" t="s">
        <v>2207</v>
      </c>
      <c r="D103" s="36" t="s">
        <v>2208</v>
      </c>
      <c r="E103" s="36" t="s">
        <v>35</v>
      </c>
      <c r="F103" s="21">
        <v>0</v>
      </c>
      <c r="G103" s="21">
        <v>0</v>
      </c>
      <c r="H103" s="21">
        <v>298483.57</v>
      </c>
      <c r="I103" s="21">
        <v>0</v>
      </c>
    </row>
    <row r="104" spans="1:9" x14ac:dyDescent="0.25">
      <c r="A104" s="36" t="s">
        <v>142</v>
      </c>
      <c r="B104" s="36" t="s">
        <v>143</v>
      </c>
      <c r="C104" s="36" t="s">
        <v>2209</v>
      </c>
      <c r="D104" s="36" t="s">
        <v>2210</v>
      </c>
      <c r="E104" s="36" t="s">
        <v>35</v>
      </c>
      <c r="F104" s="21">
        <v>7737673.0499999998</v>
      </c>
      <c r="G104" s="21">
        <v>0</v>
      </c>
      <c r="H104" s="21">
        <v>7194296.6900000004</v>
      </c>
      <c r="I104" s="21">
        <v>0</v>
      </c>
    </row>
    <row r="105" spans="1:9" ht="31.5" x14ac:dyDescent="0.25">
      <c r="A105" s="36" t="s">
        <v>142</v>
      </c>
      <c r="B105" s="36" t="s">
        <v>143</v>
      </c>
      <c r="C105" s="36" t="s">
        <v>2211</v>
      </c>
      <c r="D105" s="36" t="s">
        <v>171</v>
      </c>
      <c r="E105" s="36" t="s">
        <v>35</v>
      </c>
      <c r="F105" s="21">
        <v>125677.81</v>
      </c>
      <c r="G105" s="21">
        <v>130.49</v>
      </c>
      <c r="H105" s="21">
        <v>0.04</v>
      </c>
      <c r="I105" s="21">
        <v>0</v>
      </c>
    </row>
    <row r="106" spans="1:9" ht="31.5" x14ac:dyDescent="0.25">
      <c r="A106" s="36" t="s">
        <v>142</v>
      </c>
      <c r="B106" s="36" t="s">
        <v>143</v>
      </c>
      <c r="C106" s="36" t="s">
        <v>170</v>
      </c>
      <c r="D106" s="36" t="s">
        <v>171</v>
      </c>
      <c r="E106" s="36" t="s">
        <v>35</v>
      </c>
      <c r="F106" s="21">
        <v>4119.17</v>
      </c>
      <c r="G106" s="21">
        <v>4119.17</v>
      </c>
      <c r="H106" s="21">
        <v>1190.05</v>
      </c>
      <c r="I106" s="21">
        <v>1190.05</v>
      </c>
    </row>
    <row r="107" spans="1:9" x14ac:dyDescent="0.25">
      <c r="A107" s="36" t="s">
        <v>142</v>
      </c>
      <c r="B107" s="36" t="s">
        <v>143</v>
      </c>
      <c r="C107" s="36" t="s">
        <v>2212</v>
      </c>
      <c r="D107" s="36" t="s">
        <v>2213</v>
      </c>
      <c r="E107" s="36" t="s">
        <v>35</v>
      </c>
      <c r="F107" s="21">
        <v>0</v>
      </c>
      <c r="G107" s="21">
        <v>0</v>
      </c>
      <c r="H107" s="21">
        <v>3996</v>
      </c>
      <c r="I107" s="21">
        <v>0</v>
      </c>
    </row>
    <row r="108" spans="1:9" x14ac:dyDescent="0.25">
      <c r="A108" s="36" t="s">
        <v>142</v>
      </c>
      <c r="B108" s="36" t="s">
        <v>143</v>
      </c>
      <c r="C108" s="36" t="s">
        <v>172</v>
      </c>
      <c r="D108" s="36" t="s">
        <v>173</v>
      </c>
      <c r="E108" s="36" t="s">
        <v>35</v>
      </c>
      <c r="F108" s="21">
        <v>8450</v>
      </c>
      <c r="G108" s="21">
        <v>8450</v>
      </c>
      <c r="H108" s="21">
        <v>8450</v>
      </c>
      <c r="I108" s="21">
        <v>8450</v>
      </c>
    </row>
    <row r="109" spans="1:9" x14ac:dyDescent="0.25">
      <c r="A109" s="36" t="s">
        <v>142</v>
      </c>
      <c r="B109" s="36" t="s">
        <v>143</v>
      </c>
      <c r="C109" s="36" t="s">
        <v>2214</v>
      </c>
      <c r="D109" s="36" t="s">
        <v>2215</v>
      </c>
      <c r="E109" s="36" t="s">
        <v>35</v>
      </c>
      <c r="F109" s="21">
        <v>160666.92000000001</v>
      </c>
      <c r="G109" s="21">
        <v>130820.34</v>
      </c>
      <c r="H109" s="21">
        <v>0</v>
      </c>
      <c r="I109" s="21">
        <v>0</v>
      </c>
    </row>
    <row r="110" spans="1:9" x14ac:dyDescent="0.25">
      <c r="A110" s="36" t="s">
        <v>142</v>
      </c>
      <c r="B110" s="36" t="s">
        <v>143</v>
      </c>
      <c r="C110" s="36" t="s">
        <v>2216</v>
      </c>
      <c r="D110" s="36" t="s">
        <v>2217</v>
      </c>
      <c r="E110" s="36" t="s">
        <v>35</v>
      </c>
      <c r="F110" s="21">
        <v>49038</v>
      </c>
      <c r="G110" s="21">
        <v>16800</v>
      </c>
      <c r="H110" s="21">
        <v>19916.740000000002</v>
      </c>
      <c r="I110" s="21">
        <v>19916.740000000002</v>
      </c>
    </row>
    <row r="111" spans="1:9" x14ac:dyDescent="0.25">
      <c r="A111" s="36" t="s">
        <v>142</v>
      </c>
      <c r="B111" s="36" t="s">
        <v>143</v>
      </c>
      <c r="C111" s="36" t="s">
        <v>2218</v>
      </c>
      <c r="D111" s="36" t="s">
        <v>2219</v>
      </c>
      <c r="E111" s="36" t="s">
        <v>35</v>
      </c>
      <c r="F111" s="21">
        <v>0</v>
      </c>
      <c r="G111" s="21">
        <v>0</v>
      </c>
      <c r="H111" s="21">
        <v>238000.2</v>
      </c>
      <c r="I111" s="21">
        <v>238000.2</v>
      </c>
    </row>
    <row r="112" spans="1:9" x14ac:dyDescent="0.25">
      <c r="A112" s="36" t="s">
        <v>142</v>
      </c>
      <c r="B112" s="36" t="s">
        <v>143</v>
      </c>
      <c r="C112" s="36" t="s">
        <v>316</v>
      </c>
      <c r="D112" s="36" t="s">
        <v>2220</v>
      </c>
      <c r="E112" s="36" t="s">
        <v>35</v>
      </c>
      <c r="F112" s="21">
        <v>84.06</v>
      </c>
      <c r="G112" s="21">
        <v>84.06</v>
      </c>
      <c r="H112" s="21">
        <v>84.06</v>
      </c>
      <c r="I112" s="21">
        <v>84.06</v>
      </c>
    </row>
    <row r="113" spans="1:9" ht="31.5" x14ac:dyDescent="0.25">
      <c r="A113" s="36" t="s">
        <v>142</v>
      </c>
      <c r="B113" s="36" t="s">
        <v>143</v>
      </c>
      <c r="C113" s="36" t="s">
        <v>2221</v>
      </c>
      <c r="D113" s="36" t="s">
        <v>2222</v>
      </c>
      <c r="E113" s="36" t="s">
        <v>35</v>
      </c>
      <c r="F113" s="21">
        <v>139322.56</v>
      </c>
      <c r="G113" s="21">
        <v>139322.56</v>
      </c>
      <c r="H113" s="21">
        <v>0</v>
      </c>
      <c r="I113" s="21">
        <v>0</v>
      </c>
    </row>
    <row r="114" spans="1:9" x14ac:dyDescent="0.25">
      <c r="A114" s="36" t="s">
        <v>142</v>
      </c>
      <c r="B114" s="36" t="s">
        <v>143</v>
      </c>
      <c r="C114" s="36" t="s">
        <v>2223</v>
      </c>
      <c r="D114" s="36" t="s">
        <v>2224</v>
      </c>
      <c r="E114" s="36" t="s">
        <v>35</v>
      </c>
      <c r="F114" s="21">
        <v>0</v>
      </c>
      <c r="G114" s="21">
        <v>0</v>
      </c>
      <c r="H114" s="21">
        <v>2148798.5</v>
      </c>
      <c r="I114" s="21">
        <v>0</v>
      </c>
    </row>
    <row r="115" spans="1:9" x14ac:dyDescent="0.25">
      <c r="A115" s="36" t="s">
        <v>142</v>
      </c>
      <c r="B115" s="36" t="s">
        <v>143</v>
      </c>
      <c r="C115" s="36" t="s">
        <v>2225</v>
      </c>
      <c r="D115" s="36" t="s">
        <v>2226</v>
      </c>
      <c r="E115" s="36" t="s">
        <v>35</v>
      </c>
      <c r="F115" s="21">
        <v>0</v>
      </c>
      <c r="G115" s="21">
        <v>0</v>
      </c>
      <c r="H115" s="21">
        <v>403021.44</v>
      </c>
      <c r="I115" s="21">
        <v>0</v>
      </c>
    </row>
    <row r="116" spans="1:9" x14ac:dyDescent="0.25">
      <c r="A116" s="36" t="s">
        <v>142</v>
      </c>
      <c r="B116" s="36" t="s">
        <v>143</v>
      </c>
      <c r="C116" s="36" t="s">
        <v>2227</v>
      </c>
      <c r="D116" s="36" t="s">
        <v>2228</v>
      </c>
      <c r="E116" s="36" t="s">
        <v>35</v>
      </c>
      <c r="F116" s="21">
        <v>57352.800000000003</v>
      </c>
      <c r="G116" s="21">
        <v>0</v>
      </c>
      <c r="H116" s="21">
        <v>0</v>
      </c>
      <c r="I116" s="21">
        <v>0</v>
      </c>
    </row>
    <row r="117" spans="1:9" x14ac:dyDescent="0.25">
      <c r="A117" s="36" t="s">
        <v>142</v>
      </c>
      <c r="B117" s="36" t="s">
        <v>143</v>
      </c>
      <c r="C117" s="36" t="s">
        <v>2229</v>
      </c>
      <c r="D117" s="36" t="s">
        <v>2230</v>
      </c>
      <c r="E117" s="36" t="s">
        <v>35</v>
      </c>
      <c r="F117" s="21">
        <v>487139.59</v>
      </c>
      <c r="G117" s="21">
        <v>0</v>
      </c>
      <c r="H117" s="21">
        <v>2796052.84</v>
      </c>
      <c r="I117" s="21">
        <v>0</v>
      </c>
    </row>
    <row r="118" spans="1:9" x14ac:dyDescent="0.25">
      <c r="A118" s="36" t="s">
        <v>142</v>
      </c>
      <c r="B118" s="36" t="s">
        <v>143</v>
      </c>
      <c r="C118" s="36" t="s">
        <v>2231</v>
      </c>
      <c r="D118" s="36" t="s">
        <v>2232</v>
      </c>
      <c r="E118" s="36" t="s">
        <v>35</v>
      </c>
      <c r="F118" s="21">
        <v>331507.20000000001</v>
      </c>
      <c r="G118" s="21">
        <v>0</v>
      </c>
      <c r="H118" s="21">
        <v>0</v>
      </c>
      <c r="I118" s="21">
        <v>0</v>
      </c>
    </row>
    <row r="119" spans="1:9" x14ac:dyDescent="0.25">
      <c r="A119" s="36" t="s">
        <v>142</v>
      </c>
      <c r="B119" s="36" t="s">
        <v>143</v>
      </c>
      <c r="C119" s="36" t="s">
        <v>2233</v>
      </c>
      <c r="D119" s="36" t="s">
        <v>2234</v>
      </c>
      <c r="E119" s="36" t="s">
        <v>35</v>
      </c>
      <c r="F119" s="21">
        <v>0</v>
      </c>
      <c r="G119" s="21">
        <v>0</v>
      </c>
      <c r="H119" s="21">
        <v>3691.44</v>
      </c>
      <c r="I119" s="21">
        <v>0</v>
      </c>
    </row>
    <row r="120" spans="1:9" ht="31.5" x14ac:dyDescent="0.25">
      <c r="A120" s="36" t="s">
        <v>142</v>
      </c>
      <c r="B120" s="36" t="s">
        <v>143</v>
      </c>
      <c r="C120" s="36" t="s">
        <v>2235</v>
      </c>
      <c r="D120" s="36" t="s">
        <v>2236</v>
      </c>
      <c r="E120" s="36" t="s">
        <v>35</v>
      </c>
      <c r="F120" s="21">
        <v>5000</v>
      </c>
      <c r="G120" s="21">
        <v>0</v>
      </c>
      <c r="H120" s="21">
        <v>0</v>
      </c>
      <c r="I120" s="21">
        <v>0</v>
      </c>
    </row>
    <row r="121" spans="1:9" ht="31.5" x14ac:dyDescent="0.25">
      <c r="A121" s="36" t="s">
        <v>142</v>
      </c>
      <c r="B121" s="36" t="s">
        <v>143</v>
      </c>
      <c r="C121" s="36" t="s">
        <v>2237</v>
      </c>
      <c r="D121" s="36" t="s">
        <v>2238</v>
      </c>
      <c r="E121" s="36" t="s">
        <v>35</v>
      </c>
      <c r="F121" s="21">
        <v>10000</v>
      </c>
      <c r="G121" s="21">
        <v>0</v>
      </c>
      <c r="H121" s="21">
        <v>0</v>
      </c>
      <c r="I121" s="21">
        <v>0</v>
      </c>
    </row>
    <row r="122" spans="1:9" x14ac:dyDescent="0.25">
      <c r="A122" s="36" t="s">
        <v>142</v>
      </c>
      <c r="B122" s="36" t="s">
        <v>143</v>
      </c>
      <c r="C122" s="36" t="s">
        <v>2239</v>
      </c>
      <c r="D122" s="36" t="s">
        <v>2240</v>
      </c>
      <c r="E122" s="36" t="s">
        <v>35</v>
      </c>
      <c r="F122" s="21">
        <v>140553.60999999999</v>
      </c>
      <c r="G122" s="21">
        <v>140553.60999999999</v>
      </c>
      <c r="H122" s="21">
        <v>140553.60999999999</v>
      </c>
      <c r="I122" s="21">
        <v>140553.60999999999</v>
      </c>
    </row>
    <row r="123" spans="1:9" x14ac:dyDescent="0.25">
      <c r="A123" s="36" t="s">
        <v>142</v>
      </c>
      <c r="B123" s="36" t="s">
        <v>143</v>
      </c>
      <c r="C123" s="36" t="s">
        <v>2241</v>
      </c>
      <c r="D123" s="36" t="s">
        <v>2242</v>
      </c>
      <c r="E123" s="36" t="s">
        <v>35</v>
      </c>
      <c r="F123" s="21">
        <v>123427.8</v>
      </c>
      <c r="G123" s="21">
        <v>0</v>
      </c>
      <c r="H123" s="21">
        <v>0</v>
      </c>
      <c r="I123" s="21">
        <v>0</v>
      </c>
    </row>
    <row r="124" spans="1:9" x14ac:dyDescent="0.25">
      <c r="A124" s="36" t="s">
        <v>142</v>
      </c>
      <c r="B124" s="36" t="s">
        <v>143</v>
      </c>
      <c r="C124" s="36" t="s">
        <v>2243</v>
      </c>
      <c r="D124" s="36" t="s">
        <v>2244</v>
      </c>
      <c r="E124" s="36" t="s">
        <v>35</v>
      </c>
      <c r="F124" s="21">
        <v>19023</v>
      </c>
      <c r="G124" s="21">
        <v>0</v>
      </c>
      <c r="H124" s="21">
        <v>0</v>
      </c>
      <c r="I124" s="21">
        <v>0</v>
      </c>
    </row>
    <row r="125" spans="1:9" x14ac:dyDescent="0.25">
      <c r="A125" s="36" t="s">
        <v>142</v>
      </c>
      <c r="B125" s="36" t="s">
        <v>143</v>
      </c>
      <c r="C125" s="36" t="s">
        <v>2245</v>
      </c>
      <c r="D125" s="36" t="s">
        <v>2246</v>
      </c>
      <c r="E125" s="36" t="s">
        <v>35</v>
      </c>
      <c r="F125" s="21">
        <v>1442976</v>
      </c>
      <c r="G125" s="21">
        <v>796089</v>
      </c>
      <c r="H125" s="21">
        <v>850653.12</v>
      </c>
      <c r="I125" s="21">
        <v>387797.56</v>
      </c>
    </row>
    <row r="126" spans="1:9" x14ac:dyDescent="0.25">
      <c r="A126" s="36" t="s">
        <v>142</v>
      </c>
      <c r="B126" s="36" t="s">
        <v>143</v>
      </c>
      <c r="C126" s="36" t="s">
        <v>2247</v>
      </c>
      <c r="D126" s="36" t="s">
        <v>2248</v>
      </c>
      <c r="E126" s="36" t="s">
        <v>35</v>
      </c>
      <c r="F126" s="21">
        <v>552.24</v>
      </c>
      <c r="G126" s="21">
        <v>552.24</v>
      </c>
      <c r="H126" s="21">
        <v>0</v>
      </c>
      <c r="I126" s="21">
        <v>0</v>
      </c>
    </row>
    <row r="127" spans="1:9" x14ac:dyDescent="0.25">
      <c r="A127" s="36" t="s">
        <v>142</v>
      </c>
      <c r="B127" s="36" t="s">
        <v>143</v>
      </c>
      <c r="C127" s="36" t="s">
        <v>297</v>
      </c>
      <c r="D127" s="36" t="s">
        <v>298</v>
      </c>
      <c r="E127" s="36" t="s">
        <v>35</v>
      </c>
      <c r="F127" s="21">
        <v>16174.34</v>
      </c>
      <c r="G127" s="21">
        <v>0</v>
      </c>
      <c r="H127" s="21">
        <v>19819.59</v>
      </c>
      <c r="I127" s="21">
        <v>0</v>
      </c>
    </row>
    <row r="128" spans="1:9" x14ac:dyDescent="0.25">
      <c r="A128" s="36" t="s">
        <v>142</v>
      </c>
      <c r="B128" s="36" t="s">
        <v>143</v>
      </c>
      <c r="C128" s="36" t="s">
        <v>2249</v>
      </c>
      <c r="D128" s="36" t="s">
        <v>568</v>
      </c>
      <c r="E128" s="36" t="s">
        <v>35</v>
      </c>
      <c r="F128" s="21">
        <v>0</v>
      </c>
      <c r="G128" s="21">
        <v>0</v>
      </c>
      <c r="H128" s="21">
        <v>30</v>
      </c>
      <c r="I128" s="21">
        <v>30</v>
      </c>
    </row>
    <row r="129" spans="1:9" x14ac:dyDescent="0.25">
      <c r="A129" s="36" t="s">
        <v>142</v>
      </c>
      <c r="B129" s="36" t="s">
        <v>143</v>
      </c>
      <c r="C129" s="36" t="s">
        <v>2250</v>
      </c>
      <c r="D129" s="36" t="s">
        <v>2251</v>
      </c>
      <c r="E129" s="36" t="s">
        <v>35</v>
      </c>
      <c r="F129" s="21">
        <v>0</v>
      </c>
      <c r="G129" s="21">
        <v>0</v>
      </c>
      <c r="H129" s="21">
        <v>8526</v>
      </c>
      <c r="I129" s="21">
        <v>0</v>
      </c>
    </row>
    <row r="130" spans="1:9" x14ac:dyDescent="0.25">
      <c r="A130" s="36" t="s">
        <v>142</v>
      </c>
      <c r="B130" s="36" t="s">
        <v>143</v>
      </c>
      <c r="C130" s="36" t="s">
        <v>2252</v>
      </c>
      <c r="D130" s="36" t="s">
        <v>2253</v>
      </c>
      <c r="E130" s="36" t="s">
        <v>35</v>
      </c>
      <c r="F130" s="21">
        <v>13800</v>
      </c>
      <c r="G130" s="21">
        <v>0</v>
      </c>
      <c r="H130" s="21">
        <v>0</v>
      </c>
      <c r="I130" s="21">
        <v>0</v>
      </c>
    </row>
    <row r="131" spans="1:9" x14ac:dyDescent="0.25">
      <c r="A131" s="36" t="s">
        <v>142</v>
      </c>
      <c r="B131" s="36" t="s">
        <v>143</v>
      </c>
      <c r="C131" s="36" t="s">
        <v>182</v>
      </c>
      <c r="D131" s="36" t="s">
        <v>183</v>
      </c>
      <c r="E131" s="36" t="s">
        <v>35</v>
      </c>
      <c r="F131" s="21">
        <v>3798.2</v>
      </c>
      <c r="G131" s="21">
        <v>2700.48</v>
      </c>
      <c r="H131" s="21">
        <v>310</v>
      </c>
      <c r="I131" s="21">
        <v>310</v>
      </c>
    </row>
    <row r="132" spans="1:9" x14ac:dyDescent="0.25">
      <c r="A132" s="36" t="s">
        <v>142</v>
      </c>
      <c r="B132" s="36" t="s">
        <v>143</v>
      </c>
      <c r="C132" s="36" t="s">
        <v>2254</v>
      </c>
      <c r="D132" s="36" t="s">
        <v>2255</v>
      </c>
      <c r="E132" s="36" t="s">
        <v>35</v>
      </c>
      <c r="F132" s="21">
        <v>27640.77</v>
      </c>
      <c r="G132" s="21">
        <v>865.17</v>
      </c>
      <c r="H132" s="21">
        <v>60050.81</v>
      </c>
      <c r="I132" s="21">
        <v>29080.01</v>
      </c>
    </row>
    <row r="133" spans="1:9" x14ac:dyDescent="0.25">
      <c r="A133" s="36" t="s">
        <v>142</v>
      </c>
      <c r="B133" s="36" t="s">
        <v>143</v>
      </c>
      <c r="C133" s="36" t="s">
        <v>184</v>
      </c>
      <c r="D133" s="36" t="s">
        <v>185</v>
      </c>
      <c r="E133" s="36" t="s">
        <v>35</v>
      </c>
      <c r="F133" s="21">
        <v>0</v>
      </c>
      <c r="G133" s="21">
        <v>0</v>
      </c>
      <c r="H133" s="21">
        <v>9686944.2799999993</v>
      </c>
      <c r="I133" s="21">
        <v>0</v>
      </c>
    </row>
    <row r="134" spans="1:9" x14ac:dyDescent="0.25">
      <c r="A134" s="36" t="s">
        <v>142</v>
      </c>
      <c r="B134" s="36" t="s">
        <v>143</v>
      </c>
      <c r="C134" s="36" t="s">
        <v>186</v>
      </c>
      <c r="D134" s="36" t="s">
        <v>187</v>
      </c>
      <c r="E134" s="36" t="s">
        <v>35</v>
      </c>
      <c r="F134" s="21">
        <v>360</v>
      </c>
      <c r="G134" s="21">
        <v>0</v>
      </c>
      <c r="H134" s="21">
        <v>0</v>
      </c>
      <c r="I134" s="21">
        <v>0</v>
      </c>
    </row>
    <row r="135" spans="1:9" x14ac:dyDescent="0.25">
      <c r="A135" s="36" t="s">
        <v>142</v>
      </c>
      <c r="B135" s="36" t="s">
        <v>143</v>
      </c>
      <c r="C135" s="36" t="s">
        <v>2256</v>
      </c>
      <c r="D135" s="36" t="s">
        <v>2257</v>
      </c>
      <c r="E135" s="36" t="s">
        <v>35</v>
      </c>
      <c r="F135" s="21">
        <v>41635.519999999997</v>
      </c>
      <c r="G135" s="21">
        <v>41635.519999999997</v>
      </c>
      <c r="H135" s="21">
        <v>41635.519999999997</v>
      </c>
      <c r="I135" s="21">
        <v>41635.519999999997</v>
      </c>
    </row>
    <row r="136" spans="1:9" x14ac:dyDescent="0.25">
      <c r="A136" s="36" t="s">
        <v>142</v>
      </c>
      <c r="B136" s="36" t="s">
        <v>143</v>
      </c>
      <c r="C136" s="36" t="s">
        <v>2258</v>
      </c>
      <c r="D136" s="36" t="s">
        <v>2259</v>
      </c>
      <c r="E136" s="36" t="s">
        <v>35</v>
      </c>
      <c r="F136" s="21">
        <v>0</v>
      </c>
      <c r="G136" s="21">
        <v>0</v>
      </c>
      <c r="H136" s="21">
        <v>10480</v>
      </c>
      <c r="I136" s="21">
        <v>10480</v>
      </c>
    </row>
    <row r="137" spans="1:9" x14ac:dyDescent="0.25">
      <c r="A137" s="36" t="s">
        <v>142</v>
      </c>
      <c r="B137" s="36" t="s">
        <v>143</v>
      </c>
      <c r="C137" s="36" t="s">
        <v>2260</v>
      </c>
      <c r="D137" s="36" t="s">
        <v>2261</v>
      </c>
      <c r="E137" s="36" t="s">
        <v>35</v>
      </c>
      <c r="F137" s="21">
        <v>0</v>
      </c>
      <c r="G137" s="21">
        <v>0</v>
      </c>
      <c r="H137" s="21">
        <v>26600.02</v>
      </c>
      <c r="I137" s="21">
        <v>0</v>
      </c>
    </row>
    <row r="138" spans="1:9" ht="31.5" x14ac:dyDescent="0.25">
      <c r="A138" s="36" t="s">
        <v>142</v>
      </c>
      <c r="B138" s="36" t="s">
        <v>143</v>
      </c>
      <c r="C138" s="36" t="s">
        <v>2262</v>
      </c>
      <c r="D138" s="36" t="s">
        <v>2263</v>
      </c>
      <c r="E138" s="36" t="s">
        <v>35</v>
      </c>
      <c r="F138" s="21">
        <v>0.02</v>
      </c>
      <c r="G138" s="21">
        <v>0.02</v>
      </c>
      <c r="H138" s="21">
        <v>0.02</v>
      </c>
      <c r="I138" s="21">
        <v>0.02</v>
      </c>
    </row>
    <row r="139" spans="1:9" x14ac:dyDescent="0.25">
      <c r="A139" s="36" t="s">
        <v>142</v>
      </c>
      <c r="B139" s="36" t="s">
        <v>143</v>
      </c>
      <c r="C139" s="36" t="s">
        <v>191</v>
      </c>
      <c r="D139" s="36" t="s">
        <v>131</v>
      </c>
      <c r="E139" s="36" t="s">
        <v>35</v>
      </c>
      <c r="F139" s="21">
        <v>8286.43</v>
      </c>
      <c r="G139" s="21">
        <v>0</v>
      </c>
      <c r="H139" s="21">
        <v>8019.68</v>
      </c>
      <c r="I139" s="21">
        <v>0</v>
      </c>
    </row>
    <row r="140" spans="1:9" x14ac:dyDescent="0.25">
      <c r="A140" s="36" t="s">
        <v>142</v>
      </c>
      <c r="B140" s="36" t="s">
        <v>143</v>
      </c>
      <c r="C140" s="36" t="s">
        <v>2264</v>
      </c>
      <c r="D140" s="36" t="s">
        <v>332</v>
      </c>
      <c r="E140" s="36" t="s">
        <v>35</v>
      </c>
      <c r="F140" s="21">
        <v>1325782.07</v>
      </c>
      <c r="G140" s="21">
        <v>0</v>
      </c>
      <c r="H140" s="21">
        <v>2006578.38</v>
      </c>
      <c r="I140" s="21">
        <v>0</v>
      </c>
    </row>
    <row r="141" spans="1:9" x14ac:dyDescent="0.25">
      <c r="A141" s="36" t="s">
        <v>142</v>
      </c>
      <c r="B141" s="36" t="s">
        <v>143</v>
      </c>
      <c r="C141" s="36" t="s">
        <v>196</v>
      </c>
      <c r="D141" s="36" t="s">
        <v>18</v>
      </c>
      <c r="E141" s="36" t="s">
        <v>35</v>
      </c>
      <c r="F141" s="21">
        <v>1684316.77</v>
      </c>
      <c r="G141" s="21">
        <v>817785.98</v>
      </c>
      <c r="H141" s="21">
        <v>1521734.02</v>
      </c>
      <c r="I141" s="21">
        <v>1180315.1000000001</v>
      </c>
    </row>
    <row r="142" spans="1:9" ht="47.25" x14ac:dyDescent="0.25">
      <c r="A142" s="36" t="s">
        <v>142</v>
      </c>
      <c r="B142" s="36" t="s">
        <v>143</v>
      </c>
      <c r="C142" s="36" t="s">
        <v>2265</v>
      </c>
      <c r="D142" s="36" t="s">
        <v>1381</v>
      </c>
      <c r="E142" s="36" t="s">
        <v>35</v>
      </c>
      <c r="F142" s="21">
        <v>600</v>
      </c>
      <c r="G142" s="21">
        <v>600</v>
      </c>
      <c r="H142" s="21">
        <v>0</v>
      </c>
      <c r="I142" s="21">
        <v>0</v>
      </c>
    </row>
    <row r="143" spans="1:9" x14ac:dyDescent="0.25">
      <c r="A143" s="36" t="s">
        <v>142</v>
      </c>
      <c r="B143" s="36" t="s">
        <v>143</v>
      </c>
      <c r="C143" s="36" t="s">
        <v>2266</v>
      </c>
      <c r="D143" s="36" t="s">
        <v>2267</v>
      </c>
      <c r="E143" s="36" t="s">
        <v>35</v>
      </c>
      <c r="F143" s="21">
        <v>240.12</v>
      </c>
      <c r="G143" s="21">
        <v>0</v>
      </c>
      <c r="H143" s="21">
        <v>0</v>
      </c>
      <c r="I143" s="21">
        <v>0</v>
      </c>
    </row>
    <row r="144" spans="1:9" ht="31.5" x14ac:dyDescent="0.25">
      <c r="A144" s="36" t="s">
        <v>142</v>
      </c>
      <c r="B144" s="36" t="s">
        <v>143</v>
      </c>
      <c r="C144" s="36" t="s">
        <v>2268</v>
      </c>
      <c r="D144" s="36" t="s">
        <v>16</v>
      </c>
      <c r="E144" s="36" t="s">
        <v>35</v>
      </c>
      <c r="F144" s="21">
        <v>21133.4</v>
      </c>
      <c r="G144" s="21">
        <v>18.920000000000002</v>
      </c>
      <c r="H144" s="21">
        <v>32349.8</v>
      </c>
      <c r="I144" s="21">
        <v>18.920000000000002</v>
      </c>
    </row>
    <row r="145" spans="1:9" ht="31.5" x14ac:dyDescent="0.25">
      <c r="A145" s="36" t="s">
        <v>142</v>
      </c>
      <c r="B145" s="36" t="s">
        <v>143</v>
      </c>
      <c r="C145" s="36" t="s">
        <v>2269</v>
      </c>
      <c r="D145" s="36" t="s">
        <v>2270</v>
      </c>
      <c r="E145" s="36" t="s">
        <v>35</v>
      </c>
      <c r="F145" s="21">
        <v>104000</v>
      </c>
      <c r="G145" s="21">
        <v>104000</v>
      </c>
      <c r="H145" s="21">
        <v>0</v>
      </c>
      <c r="I145" s="21">
        <v>0</v>
      </c>
    </row>
    <row r="146" spans="1:9" x14ac:dyDescent="0.25">
      <c r="A146" s="36" t="s">
        <v>142</v>
      </c>
      <c r="B146" s="36" t="s">
        <v>143</v>
      </c>
      <c r="C146" s="36" t="s">
        <v>2271</v>
      </c>
      <c r="D146" s="36" t="s">
        <v>2272</v>
      </c>
      <c r="E146" s="36" t="s">
        <v>35</v>
      </c>
      <c r="F146" s="21">
        <v>0</v>
      </c>
      <c r="G146" s="21">
        <v>0</v>
      </c>
      <c r="H146" s="21">
        <v>16644</v>
      </c>
      <c r="I146" s="21">
        <v>0</v>
      </c>
    </row>
    <row r="147" spans="1:9" x14ac:dyDescent="0.25">
      <c r="A147" s="36" t="s">
        <v>142</v>
      </c>
      <c r="B147" s="36" t="s">
        <v>143</v>
      </c>
      <c r="C147" s="36" t="s">
        <v>2273</v>
      </c>
      <c r="D147" s="36" t="s">
        <v>2274</v>
      </c>
      <c r="E147" s="36" t="s">
        <v>35</v>
      </c>
      <c r="F147" s="21">
        <v>0</v>
      </c>
      <c r="G147" s="21">
        <v>0</v>
      </c>
      <c r="H147" s="21">
        <v>9998</v>
      </c>
      <c r="I147" s="21">
        <v>0</v>
      </c>
    </row>
    <row r="148" spans="1:9" x14ac:dyDescent="0.25">
      <c r="A148" s="36" t="s">
        <v>142</v>
      </c>
      <c r="B148" s="36" t="s">
        <v>143</v>
      </c>
      <c r="C148" s="36" t="s">
        <v>2275</v>
      </c>
      <c r="D148" s="36" t="s">
        <v>2038</v>
      </c>
      <c r="E148" s="36" t="s">
        <v>35</v>
      </c>
      <c r="F148" s="21">
        <v>0</v>
      </c>
      <c r="G148" s="21">
        <v>0</v>
      </c>
      <c r="H148" s="21">
        <v>28906.67</v>
      </c>
      <c r="I148" s="21">
        <v>0</v>
      </c>
    </row>
    <row r="149" spans="1:9" x14ac:dyDescent="0.25">
      <c r="A149" s="36" t="s">
        <v>142</v>
      </c>
      <c r="B149" s="36" t="s">
        <v>143</v>
      </c>
      <c r="C149" s="36" t="s">
        <v>2276</v>
      </c>
      <c r="D149" s="36" t="s">
        <v>2277</v>
      </c>
      <c r="E149" s="36" t="s">
        <v>35</v>
      </c>
      <c r="F149" s="21">
        <v>60</v>
      </c>
      <c r="G149" s="21">
        <v>0</v>
      </c>
      <c r="H149" s="21">
        <v>135.5</v>
      </c>
      <c r="I149" s="21">
        <v>0</v>
      </c>
    </row>
    <row r="150" spans="1:9" x14ac:dyDescent="0.25">
      <c r="A150" s="36" t="s">
        <v>142</v>
      </c>
      <c r="B150" s="36" t="s">
        <v>143</v>
      </c>
      <c r="C150" s="36" t="s">
        <v>2278</v>
      </c>
      <c r="D150" s="36" t="s">
        <v>2279</v>
      </c>
      <c r="E150" s="36" t="s">
        <v>35</v>
      </c>
      <c r="F150" s="21">
        <v>1304.3</v>
      </c>
      <c r="G150" s="21">
        <v>1304.3</v>
      </c>
      <c r="H150" s="21">
        <v>0</v>
      </c>
      <c r="I150" s="21">
        <v>0</v>
      </c>
    </row>
    <row r="151" spans="1:9" x14ac:dyDescent="0.25">
      <c r="A151" s="36" t="s">
        <v>142</v>
      </c>
      <c r="B151" s="36" t="s">
        <v>143</v>
      </c>
      <c r="C151" s="36" t="s">
        <v>2280</v>
      </c>
      <c r="D151" s="36" t="s">
        <v>2281</v>
      </c>
      <c r="E151" s="36" t="s">
        <v>35</v>
      </c>
      <c r="F151" s="21">
        <v>11513.47</v>
      </c>
      <c r="G151" s="21">
        <v>577.52</v>
      </c>
      <c r="H151" s="21">
        <v>20721.87</v>
      </c>
      <c r="I151" s="21">
        <v>0</v>
      </c>
    </row>
    <row r="152" spans="1:9" x14ac:dyDescent="0.25">
      <c r="A152" s="36" t="s">
        <v>142</v>
      </c>
      <c r="B152" s="36" t="s">
        <v>143</v>
      </c>
      <c r="C152" s="36" t="s">
        <v>2282</v>
      </c>
      <c r="D152" s="36" t="s">
        <v>2283</v>
      </c>
      <c r="E152" s="36" t="s">
        <v>35</v>
      </c>
      <c r="F152" s="21">
        <v>3</v>
      </c>
      <c r="G152" s="21">
        <v>3</v>
      </c>
      <c r="H152" s="21">
        <v>0</v>
      </c>
      <c r="I152" s="21">
        <v>0</v>
      </c>
    </row>
    <row r="153" spans="1:9" x14ac:dyDescent="0.25">
      <c r="A153" s="36" t="s">
        <v>142</v>
      </c>
      <c r="B153" s="36" t="s">
        <v>143</v>
      </c>
      <c r="C153" s="36" t="s">
        <v>2284</v>
      </c>
      <c r="D153" s="36" t="s">
        <v>2285</v>
      </c>
      <c r="E153" s="36" t="s">
        <v>35</v>
      </c>
      <c r="F153" s="21">
        <v>4990</v>
      </c>
      <c r="G153" s="21">
        <v>0</v>
      </c>
      <c r="H153" s="21">
        <v>0</v>
      </c>
      <c r="I153" s="21">
        <v>0</v>
      </c>
    </row>
    <row r="154" spans="1:9" x14ac:dyDescent="0.25">
      <c r="A154" s="36" t="s">
        <v>142</v>
      </c>
      <c r="B154" s="36" t="s">
        <v>143</v>
      </c>
      <c r="C154" s="36" t="s">
        <v>2286</v>
      </c>
      <c r="D154" s="36" t="s">
        <v>2287</v>
      </c>
      <c r="E154" s="36" t="s">
        <v>35</v>
      </c>
      <c r="F154" s="21">
        <v>11557.32</v>
      </c>
      <c r="G154" s="21">
        <v>0</v>
      </c>
      <c r="H154" s="21">
        <v>98.88</v>
      </c>
      <c r="I154" s="21">
        <v>98.88</v>
      </c>
    </row>
    <row r="155" spans="1:9" ht="31.5" x14ac:dyDescent="0.25">
      <c r="A155" s="36" t="s">
        <v>142</v>
      </c>
      <c r="B155" s="36" t="s">
        <v>143</v>
      </c>
      <c r="C155" s="36" t="s">
        <v>2288</v>
      </c>
      <c r="D155" s="36" t="s">
        <v>2289</v>
      </c>
      <c r="E155" s="36" t="s">
        <v>35</v>
      </c>
      <c r="F155" s="21">
        <v>23724</v>
      </c>
      <c r="G155" s="21">
        <v>0</v>
      </c>
      <c r="H155" s="21">
        <v>0</v>
      </c>
      <c r="I155" s="21">
        <v>0</v>
      </c>
    </row>
    <row r="156" spans="1:9" x14ac:dyDescent="0.25">
      <c r="A156" s="36" t="s">
        <v>142</v>
      </c>
      <c r="B156" s="36" t="s">
        <v>143</v>
      </c>
      <c r="C156" s="36" t="s">
        <v>2290</v>
      </c>
      <c r="D156" s="36" t="s">
        <v>1817</v>
      </c>
      <c r="E156" s="36" t="s">
        <v>35</v>
      </c>
      <c r="F156" s="21">
        <v>0.01</v>
      </c>
      <c r="G156" s="21">
        <v>0.01</v>
      </c>
      <c r="H156" s="21">
        <v>3547.01</v>
      </c>
      <c r="I156" s="21">
        <v>0.01</v>
      </c>
    </row>
    <row r="157" spans="1:9" x14ac:dyDescent="0.25">
      <c r="A157" s="36" t="s">
        <v>142</v>
      </c>
      <c r="B157" s="36" t="s">
        <v>143</v>
      </c>
      <c r="C157" s="36" t="s">
        <v>2291</v>
      </c>
      <c r="D157" s="36" t="s">
        <v>2292</v>
      </c>
      <c r="E157" s="36" t="s">
        <v>35</v>
      </c>
      <c r="F157" s="21">
        <v>10</v>
      </c>
      <c r="G157" s="21">
        <v>10</v>
      </c>
      <c r="H157" s="21">
        <v>10</v>
      </c>
      <c r="I157" s="21">
        <v>10</v>
      </c>
    </row>
    <row r="158" spans="1:9" x14ac:dyDescent="0.25">
      <c r="A158" s="36" t="s">
        <v>142</v>
      </c>
      <c r="B158" s="36" t="s">
        <v>143</v>
      </c>
      <c r="C158" s="36" t="s">
        <v>2293</v>
      </c>
      <c r="D158" s="36" t="s">
        <v>2294</v>
      </c>
      <c r="E158" s="36" t="s">
        <v>35</v>
      </c>
      <c r="F158" s="21">
        <v>0</v>
      </c>
      <c r="G158" s="21">
        <v>0</v>
      </c>
      <c r="H158" s="21">
        <v>142380</v>
      </c>
      <c r="I158" s="21">
        <v>0</v>
      </c>
    </row>
    <row r="159" spans="1:9" x14ac:dyDescent="0.25">
      <c r="A159" s="36" t="s">
        <v>142</v>
      </c>
      <c r="B159" s="36" t="s">
        <v>143</v>
      </c>
      <c r="C159" s="36" t="s">
        <v>2295</v>
      </c>
      <c r="D159" s="36" t="s">
        <v>2296</v>
      </c>
      <c r="E159" s="36" t="s">
        <v>35</v>
      </c>
      <c r="F159" s="21">
        <v>0</v>
      </c>
      <c r="G159" s="21">
        <v>0</v>
      </c>
      <c r="H159" s="21">
        <v>978000</v>
      </c>
      <c r="I159" s="21">
        <v>0</v>
      </c>
    </row>
    <row r="160" spans="1:9" x14ac:dyDescent="0.25">
      <c r="A160" s="36" t="s">
        <v>142</v>
      </c>
      <c r="B160" s="36" t="s">
        <v>143</v>
      </c>
      <c r="C160" s="36" t="s">
        <v>2297</v>
      </c>
      <c r="D160" s="36" t="s">
        <v>2298</v>
      </c>
      <c r="E160" s="36" t="s">
        <v>35</v>
      </c>
      <c r="F160" s="21">
        <v>0</v>
      </c>
      <c r="G160" s="21">
        <v>0</v>
      </c>
      <c r="H160" s="21">
        <v>15000</v>
      </c>
      <c r="I160" s="21">
        <v>15000</v>
      </c>
    </row>
    <row r="161" spans="1:9" x14ac:dyDescent="0.25">
      <c r="A161" s="36" t="s">
        <v>142</v>
      </c>
      <c r="B161" s="36" t="s">
        <v>143</v>
      </c>
      <c r="C161" s="36" t="s">
        <v>2299</v>
      </c>
      <c r="D161" s="36" t="s">
        <v>2300</v>
      </c>
      <c r="E161" s="36" t="s">
        <v>35</v>
      </c>
      <c r="F161" s="21">
        <v>2696.88</v>
      </c>
      <c r="G161" s="21">
        <v>2696.88</v>
      </c>
      <c r="H161" s="21">
        <v>50883.360000000001</v>
      </c>
      <c r="I161" s="21">
        <v>0</v>
      </c>
    </row>
    <row r="162" spans="1:9" x14ac:dyDescent="0.25">
      <c r="A162" s="36" t="s">
        <v>142</v>
      </c>
      <c r="B162" s="36" t="s">
        <v>143</v>
      </c>
      <c r="C162" s="36" t="s">
        <v>2301</v>
      </c>
      <c r="D162" s="36" t="s">
        <v>2302</v>
      </c>
      <c r="E162" s="36" t="s">
        <v>35</v>
      </c>
      <c r="F162" s="21">
        <v>7738.08</v>
      </c>
      <c r="G162" s="21">
        <v>0</v>
      </c>
      <c r="H162" s="21">
        <v>0</v>
      </c>
      <c r="I162" s="21">
        <v>0</v>
      </c>
    </row>
    <row r="163" spans="1:9" x14ac:dyDescent="0.25">
      <c r="A163" s="36" t="s">
        <v>142</v>
      </c>
      <c r="B163" s="36" t="s">
        <v>143</v>
      </c>
      <c r="C163" s="36" t="s">
        <v>2303</v>
      </c>
      <c r="D163" s="36" t="s">
        <v>2304</v>
      </c>
      <c r="E163" s="36" t="s">
        <v>35</v>
      </c>
      <c r="F163" s="21">
        <v>106340.4</v>
      </c>
      <c r="G163" s="21">
        <v>106340.4</v>
      </c>
      <c r="H163" s="21">
        <v>0</v>
      </c>
      <c r="I163" s="21">
        <v>0</v>
      </c>
    </row>
    <row r="164" spans="1:9" x14ac:dyDescent="0.25">
      <c r="A164" s="36" t="s">
        <v>142</v>
      </c>
      <c r="B164" s="36" t="s">
        <v>143</v>
      </c>
      <c r="C164" s="36" t="s">
        <v>213</v>
      </c>
      <c r="D164" s="36" t="s">
        <v>214</v>
      </c>
      <c r="E164" s="36" t="s">
        <v>35</v>
      </c>
      <c r="F164" s="21">
        <v>4467.8999999999996</v>
      </c>
      <c r="G164" s="21">
        <v>0</v>
      </c>
      <c r="H164" s="21">
        <v>113496</v>
      </c>
      <c r="I164" s="21">
        <v>0</v>
      </c>
    </row>
    <row r="165" spans="1:9" ht="31.5" x14ac:dyDescent="0.25">
      <c r="A165" s="36" t="s">
        <v>142</v>
      </c>
      <c r="B165" s="36" t="s">
        <v>143</v>
      </c>
      <c r="C165" s="36" t="s">
        <v>2305</v>
      </c>
      <c r="D165" s="36" t="s">
        <v>2306</v>
      </c>
      <c r="E165" s="36" t="s">
        <v>35</v>
      </c>
      <c r="F165" s="21">
        <v>0</v>
      </c>
      <c r="G165" s="21">
        <v>0</v>
      </c>
      <c r="H165" s="21">
        <v>63127.199999999997</v>
      </c>
      <c r="I165" s="21">
        <v>0</v>
      </c>
    </row>
    <row r="166" spans="1:9" x14ac:dyDescent="0.25">
      <c r="A166" s="36" t="s">
        <v>142</v>
      </c>
      <c r="B166" s="36" t="s">
        <v>143</v>
      </c>
      <c r="C166" s="36" t="s">
        <v>2307</v>
      </c>
      <c r="D166" s="36" t="s">
        <v>2308</v>
      </c>
      <c r="E166" s="36" t="s">
        <v>35</v>
      </c>
      <c r="F166" s="21">
        <v>264699.95</v>
      </c>
      <c r="G166" s="21">
        <v>0</v>
      </c>
      <c r="H166" s="21">
        <v>0</v>
      </c>
      <c r="I166" s="21">
        <v>0</v>
      </c>
    </row>
    <row r="167" spans="1:9" x14ac:dyDescent="0.25">
      <c r="A167" s="36" t="s">
        <v>142</v>
      </c>
      <c r="B167" s="36" t="s">
        <v>143</v>
      </c>
      <c r="C167" s="36" t="s">
        <v>215</v>
      </c>
      <c r="D167" s="36" t="s">
        <v>216</v>
      </c>
      <c r="E167" s="36" t="s">
        <v>35</v>
      </c>
      <c r="F167" s="21">
        <v>878027.62</v>
      </c>
      <c r="G167" s="21">
        <v>224212.47</v>
      </c>
      <c r="H167" s="21">
        <v>0</v>
      </c>
      <c r="I167" s="21">
        <v>0</v>
      </c>
    </row>
    <row r="168" spans="1:9" x14ac:dyDescent="0.25">
      <c r="A168" s="36" t="s">
        <v>142</v>
      </c>
      <c r="B168" s="36" t="s">
        <v>143</v>
      </c>
      <c r="C168" s="36" t="s">
        <v>2309</v>
      </c>
      <c r="D168" s="36" t="s">
        <v>2310</v>
      </c>
      <c r="E168" s="36" t="s">
        <v>35</v>
      </c>
      <c r="F168" s="21">
        <v>0</v>
      </c>
      <c r="G168" s="21">
        <v>0</v>
      </c>
      <c r="H168" s="21">
        <v>110700</v>
      </c>
      <c r="I168" s="21">
        <v>0</v>
      </c>
    </row>
    <row r="169" spans="1:9" x14ac:dyDescent="0.25">
      <c r="A169" s="36" t="s">
        <v>142</v>
      </c>
      <c r="B169" s="36" t="s">
        <v>143</v>
      </c>
      <c r="C169" s="36" t="s">
        <v>2311</v>
      </c>
      <c r="D169" s="36" t="s">
        <v>2312</v>
      </c>
      <c r="E169" s="36" t="s">
        <v>35</v>
      </c>
      <c r="F169" s="21">
        <v>34023</v>
      </c>
      <c r="G169" s="21">
        <v>19704</v>
      </c>
      <c r="H169" s="21">
        <v>19704</v>
      </c>
      <c r="I169" s="21">
        <v>19704</v>
      </c>
    </row>
    <row r="170" spans="1:9" x14ac:dyDescent="0.25">
      <c r="A170" s="36" t="s">
        <v>142</v>
      </c>
      <c r="B170" s="36" t="s">
        <v>143</v>
      </c>
      <c r="C170" s="36" t="s">
        <v>2313</v>
      </c>
      <c r="D170" s="36" t="s">
        <v>2314</v>
      </c>
      <c r="E170" s="36" t="s">
        <v>35</v>
      </c>
      <c r="F170" s="21">
        <v>52892.160000000003</v>
      </c>
      <c r="G170" s="21">
        <v>0</v>
      </c>
      <c r="H170" s="21">
        <v>0</v>
      </c>
      <c r="I170" s="21">
        <v>0</v>
      </c>
    </row>
    <row r="171" spans="1:9" x14ac:dyDescent="0.25">
      <c r="A171" s="36" t="s">
        <v>142</v>
      </c>
      <c r="B171" s="36" t="s">
        <v>143</v>
      </c>
      <c r="C171" s="36" t="s">
        <v>2315</v>
      </c>
      <c r="D171" s="36" t="s">
        <v>2316</v>
      </c>
      <c r="E171" s="36" t="s">
        <v>35</v>
      </c>
      <c r="F171" s="21">
        <v>0</v>
      </c>
      <c r="G171" s="21">
        <v>0</v>
      </c>
      <c r="H171" s="21">
        <v>63531</v>
      </c>
      <c r="I171" s="21">
        <v>0</v>
      </c>
    </row>
    <row r="172" spans="1:9" x14ac:dyDescent="0.25">
      <c r="A172" s="36" t="s">
        <v>142</v>
      </c>
      <c r="B172" s="36" t="s">
        <v>143</v>
      </c>
      <c r="C172" s="36" t="s">
        <v>2317</v>
      </c>
      <c r="D172" s="36" t="s">
        <v>2318</v>
      </c>
      <c r="E172" s="36" t="s">
        <v>35</v>
      </c>
      <c r="F172" s="21">
        <v>0</v>
      </c>
      <c r="G172" s="21">
        <v>0</v>
      </c>
      <c r="H172" s="21">
        <v>227134</v>
      </c>
      <c r="I172" s="21">
        <v>6481</v>
      </c>
    </row>
    <row r="173" spans="1:9" x14ac:dyDescent="0.25">
      <c r="A173" s="36" t="s">
        <v>142</v>
      </c>
      <c r="B173" s="36" t="s">
        <v>143</v>
      </c>
      <c r="C173" s="36" t="s">
        <v>2319</v>
      </c>
      <c r="D173" s="36" t="s">
        <v>2320</v>
      </c>
      <c r="E173" s="36" t="s">
        <v>35</v>
      </c>
      <c r="F173" s="21">
        <v>0</v>
      </c>
      <c r="G173" s="21">
        <v>0</v>
      </c>
      <c r="H173" s="21">
        <v>53138.400000000001</v>
      </c>
      <c r="I173" s="21">
        <v>53138.400000000001</v>
      </c>
    </row>
    <row r="174" spans="1:9" x14ac:dyDescent="0.25">
      <c r="A174" s="36" t="s">
        <v>142</v>
      </c>
      <c r="B174" s="36" t="s">
        <v>143</v>
      </c>
      <c r="C174" s="36" t="s">
        <v>219</v>
      </c>
      <c r="D174" s="36" t="s">
        <v>220</v>
      </c>
      <c r="E174" s="36" t="s">
        <v>35</v>
      </c>
      <c r="F174" s="21">
        <v>3941.46</v>
      </c>
      <c r="G174" s="21">
        <v>0</v>
      </c>
      <c r="H174" s="21">
        <v>4431.03</v>
      </c>
      <c r="I174" s="21">
        <v>4431.03</v>
      </c>
    </row>
    <row r="175" spans="1:9" x14ac:dyDescent="0.25">
      <c r="A175" s="36" t="s">
        <v>142</v>
      </c>
      <c r="B175" s="36" t="s">
        <v>143</v>
      </c>
      <c r="C175" s="36" t="s">
        <v>2321</v>
      </c>
      <c r="D175" s="36" t="s">
        <v>2322</v>
      </c>
      <c r="E175" s="36" t="s">
        <v>35</v>
      </c>
      <c r="F175" s="21">
        <v>0</v>
      </c>
      <c r="G175" s="21">
        <v>0</v>
      </c>
      <c r="H175" s="21">
        <v>95863</v>
      </c>
      <c r="I175" s="21">
        <v>32226</v>
      </c>
    </row>
    <row r="176" spans="1:9" x14ac:dyDescent="0.25">
      <c r="A176" s="36" t="s">
        <v>142</v>
      </c>
      <c r="B176" s="36" t="s">
        <v>143</v>
      </c>
      <c r="C176" s="36" t="s">
        <v>223</v>
      </c>
      <c r="D176" s="36" t="s">
        <v>224</v>
      </c>
      <c r="E176" s="36" t="s">
        <v>35</v>
      </c>
      <c r="F176" s="21">
        <f>24000+625</f>
        <v>24625</v>
      </c>
      <c r="G176" s="21">
        <v>12000</v>
      </c>
      <c r="H176" s="21">
        <v>24000</v>
      </c>
      <c r="I176" s="21">
        <v>12000</v>
      </c>
    </row>
    <row r="177" spans="1:9" x14ac:dyDescent="0.25">
      <c r="A177" s="36" t="s">
        <v>142</v>
      </c>
      <c r="B177" s="36" t="s">
        <v>143</v>
      </c>
      <c r="C177" s="36" t="s">
        <v>2323</v>
      </c>
      <c r="D177" s="36" t="s">
        <v>2324</v>
      </c>
      <c r="E177" s="36" t="s">
        <v>35</v>
      </c>
      <c r="F177" s="21">
        <v>15027.96</v>
      </c>
      <c r="G177" s="21">
        <v>0</v>
      </c>
      <c r="H177" s="21">
        <v>144373.56</v>
      </c>
      <c r="I177" s="21">
        <v>0</v>
      </c>
    </row>
    <row r="178" spans="1:9" x14ac:dyDescent="0.25">
      <c r="A178" s="36" t="s">
        <v>142</v>
      </c>
      <c r="B178" s="36" t="s">
        <v>143</v>
      </c>
      <c r="C178" s="36" t="s">
        <v>2325</v>
      </c>
      <c r="D178" s="36" t="s">
        <v>2326</v>
      </c>
      <c r="E178" s="36" t="s">
        <v>35</v>
      </c>
      <c r="F178" s="21">
        <v>370260.8</v>
      </c>
      <c r="G178" s="21">
        <v>370260.8</v>
      </c>
      <c r="H178" s="21">
        <v>0</v>
      </c>
      <c r="I178" s="21">
        <v>0</v>
      </c>
    </row>
    <row r="179" spans="1:9" x14ac:dyDescent="0.25">
      <c r="A179" s="36" t="s">
        <v>142</v>
      </c>
      <c r="B179" s="36" t="s">
        <v>143</v>
      </c>
      <c r="C179" s="36" t="s">
        <v>2327</v>
      </c>
      <c r="D179" s="36" t="s">
        <v>2328</v>
      </c>
      <c r="E179" s="36" t="s">
        <v>35</v>
      </c>
      <c r="F179" s="21">
        <v>20418.27</v>
      </c>
      <c r="G179" s="21">
        <v>3544.45</v>
      </c>
      <c r="H179" s="21">
        <v>4615.6000000000004</v>
      </c>
      <c r="I179" s="21">
        <v>373.2</v>
      </c>
    </row>
    <row r="180" spans="1:9" x14ac:dyDescent="0.25">
      <c r="A180" s="36" t="s">
        <v>142</v>
      </c>
      <c r="B180" s="36" t="s">
        <v>143</v>
      </c>
      <c r="C180" s="36" t="s">
        <v>2329</v>
      </c>
      <c r="D180" s="36" t="s">
        <v>1213</v>
      </c>
      <c r="E180" s="36" t="s">
        <v>35</v>
      </c>
      <c r="F180" s="21">
        <v>12.84</v>
      </c>
      <c r="G180" s="21">
        <v>12.84</v>
      </c>
      <c r="H180" s="21">
        <v>0</v>
      </c>
      <c r="I180" s="21">
        <v>0</v>
      </c>
    </row>
    <row r="181" spans="1:9" x14ac:dyDescent="0.25">
      <c r="A181" s="36" t="s">
        <v>142</v>
      </c>
      <c r="B181" s="36" t="s">
        <v>143</v>
      </c>
      <c r="C181" s="36" t="s">
        <v>291</v>
      </c>
      <c r="D181" s="36" t="s">
        <v>292</v>
      </c>
      <c r="E181" s="36" t="s">
        <v>35</v>
      </c>
      <c r="F181" s="21">
        <v>19365.28</v>
      </c>
      <c r="G181" s="21">
        <v>14523.96</v>
      </c>
      <c r="H181" s="21">
        <v>14523.96</v>
      </c>
      <c r="I181" s="21">
        <v>9682.64</v>
      </c>
    </row>
    <row r="182" spans="1:9" x14ac:dyDescent="0.25">
      <c r="A182" s="36" t="s">
        <v>142</v>
      </c>
      <c r="B182" s="36" t="s">
        <v>143</v>
      </c>
      <c r="C182" s="36" t="s">
        <v>2330</v>
      </c>
      <c r="D182" s="36" t="s">
        <v>2331</v>
      </c>
      <c r="E182" s="36" t="s">
        <v>35</v>
      </c>
      <c r="F182" s="21">
        <v>664.44</v>
      </c>
      <c r="G182" s="21">
        <v>0</v>
      </c>
      <c r="H182" s="21">
        <v>520.92999999999995</v>
      </c>
      <c r="I182" s="21">
        <v>0</v>
      </c>
    </row>
    <row r="183" spans="1:9" x14ac:dyDescent="0.25">
      <c r="A183" s="36" t="s">
        <v>142</v>
      </c>
      <c r="B183" s="36" t="s">
        <v>143</v>
      </c>
      <c r="C183" s="36" t="s">
        <v>2332</v>
      </c>
      <c r="D183" s="36" t="s">
        <v>2333</v>
      </c>
      <c r="E183" s="36" t="s">
        <v>35</v>
      </c>
      <c r="F183" s="21">
        <v>41773.760000000002</v>
      </c>
      <c r="G183" s="21">
        <v>12315.2</v>
      </c>
      <c r="H183" s="21">
        <v>0</v>
      </c>
      <c r="I183" s="21">
        <v>0</v>
      </c>
    </row>
    <row r="184" spans="1:9" x14ac:dyDescent="0.25">
      <c r="A184" s="36" t="s">
        <v>142</v>
      </c>
      <c r="B184" s="36" t="s">
        <v>143</v>
      </c>
      <c r="C184" s="36" t="s">
        <v>2334</v>
      </c>
      <c r="D184" s="36" t="s">
        <v>2335</v>
      </c>
      <c r="E184" s="36" t="s">
        <v>35</v>
      </c>
      <c r="F184" s="21">
        <v>0</v>
      </c>
      <c r="G184" s="21">
        <v>0</v>
      </c>
      <c r="H184" s="21">
        <v>106352.42</v>
      </c>
      <c r="I184" s="21">
        <v>0</v>
      </c>
    </row>
    <row r="185" spans="1:9" x14ac:dyDescent="0.25">
      <c r="A185" s="36" t="s">
        <v>142</v>
      </c>
      <c r="B185" s="36" t="s">
        <v>143</v>
      </c>
      <c r="C185" s="36" t="s">
        <v>2336</v>
      </c>
      <c r="D185" s="36" t="s">
        <v>2337</v>
      </c>
      <c r="E185" s="36" t="s">
        <v>35</v>
      </c>
      <c r="F185" s="21">
        <v>325453.5</v>
      </c>
      <c r="G185" s="21">
        <v>150000</v>
      </c>
      <c r="H185" s="21">
        <v>0</v>
      </c>
      <c r="I185" s="21">
        <v>0</v>
      </c>
    </row>
    <row r="186" spans="1:9" x14ac:dyDescent="0.25">
      <c r="A186" s="36" t="s">
        <v>142</v>
      </c>
      <c r="B186" s="36" t="s">
        <v>143</v>
      </c>
      <c r="C186" s="36" t="s">
        <v>2338</v>
      </c>
      <c r="D186" s="36" t="s">
        <v>2339</v>
      </c>
      <c r="E186" s="36" t="s">
        <v>35</v>
      </c>
      <c r="F186" s="21">
        <v>24.03</v>
      </c>
      <c r="G186" s="21">
        <v>24.03</v>
      </c>
      <c r="H186" s="21">
        <v>0</v>
      </c>
      <c r="I186" s="21">
        <v>0</v>
      </c>
    </row>
    <row r="187" spans="1:9" ht="31.5" x14ac:dyDescent="0.25">
      <c r="A187" s="36" t="s">
        <v>142</v>
      </c>
      <c r="B187" s="36" t="s">
        <v>143</v>
      </c>
      <c r="C187" s="36" t="s">
        <v>2340</v>
      </c>
      <c r="D187" s="36" t="s">
        <v>2341</v>
      </c>
      <c r="E187" s="36" t="s">
        <v>35</v>
      </c>
      <c r="F187" s="21">
        <v>0</v>
      </c>
      <c r="G187" s="21">
        <v>0</v>
      </c>
      <c r="H187" s="21">
        <v>35504.53</v>
      </c>
      <c r="I187" s="21">
        <v>35504.53</v>
      </c>
    </row>
    <row r="188" spans="1:9" ht="31.5" x14ac:dyDescent="0.25">
      <c r="A188" s="36" t="s">
        <v>142</v>
      </c>
      <c r="B188" s="36" t="s">
        <v>143</v>
      </c>
      <c r="C188" s="36" t="s">
        <v>2342</v>
      </c>
      <c r="D188" s="36" t="s">
        <v>2343</v>
      </c>
      <c r="E188" s="36" t="s">
        <v>35</v>
      </c>
      <c r="F188" s="21">
        <v>222</v>
      </c>
      <c r="G188" s="21">
        <v>0</v>
      </c>
      <c r="H188" s="21">
        <v>532.79999999999995</v>
      </c>
      <c r="I188" s="21">
        <v>0</v>
      </c>
    </row>
    <row r="189" spans="1:9" x14ac:dyDescent="0.25">
      <c r="A189" s="36" t="s">
        <v>142</v>
      </c>
      <c r="B189" s="36" t="s">
        <v>143</v>
      </c>
      <c r="C189" s="36" t="s">
        <v>2344</v>
      </c>
      <c r="D189" s="36" t="s">
        <v>2345</v>
      </c>
      <c r="E189" s="36" t="s">
        <v>35</v>
      </c>
      <c r="F189" s="21">
        <v>18957.78</v>
      </c>
      <c r="G189" s="21">
        <v>0</v>
      </c>
      <c r="H189" s="21">
        <v>0</v>
      </c>
      <c r="I189" s="21">
        <v>0</v>
      </c>
    </row>
    <row r="190" spans="1:9" ht="31.5" x14ac:dyDescent="0.25">
      <c r="A190" s="36" t="s">
        <v>142</v>
      </c>
      <c r="B190" s="36" t="s">
        <v>143</v>
      </c>
      <c r="C190" s="36" t="s">
        <v>2346</v>
      </c>
      <c r="D190" s="36" t="s">
        <v>2347</v>
      </c>
      <c r="E190" s="36" t="s">
        <v>35</v>
      </c>
      <c r="F190" s="21">
        <v>741.97</v>
      </c>
      <c r="G190" s="21">
        <v>0</v>
      </c>
      <c r="H190" s="21">
        <v>1116.9000000000001</v>
      </c>
      <c r="I190" s="21">
        <v>0</v>
      </c>
    </row>
    <row r="191" spans="1:9" x14ac:dyDescent="0.25">
      <c r="A191" s="36" t="s">
        <v>142</v>
      </c>
      <c r="B191" s="36" t="s">
        <v>143</v>
      </c>
      <c r="C191" s="36" t="s">
        <v>231</v>
      </c>
      <c r="D191" s="36" t="s">
        <v>232</v>
      </c>
      <c r="E191" s="36" t="s">
        <v>35</v>
      </c>
      <c r="F191" s="21">
        <v>6606352.0999999996</v>
      </c>
      <c r="G191" s="21">
        <v>6606352.0999999996</v>
      </c>
      <c r="H191" s="21">
        <v>0</v>
      </c>
      <c r="I191" s="21">
        <v>0</v>
      </c>
    </row>
    <row r="192" spans="1:9" x14ac:dyDescent="0.25">
      <c r="A192" s="36" t="s">
        <v>142</v>
      </c>
      <c r="B192" s="36" t="s">
        <v>143</v>
      </c>
      <c r="C192" s="36" t="s">
        <v>233</v>
      </c>
      <c r="D192" s="36" t="s">
        <v>234</v>
      </c>
      <c r="E192" s="36" t="s">
        <v>35</v>
      </c>
      <c r="F192" s="21">
        <v>0.9</v>
      </c>
      <c r="G192" s="21">
        <v>0</v>
      </c>
      <c r="H192" s="21">
        <v>13189.19</v>
      </c>
      <c r="I192" s="21">
        <v>0</v>
      </c>
    </row>
    <row r="193" spans="1:9" x14ac:dyDescent="0.25">
      <c r="A193" s="36" t="s">
        <v>142</v>
      </c>
      <c r="B193" s="36" t="s">
        <v>143</v>
      </c>
      <c r="C193" s="36" t="s">
        <v>2348</v>
      </c>
      <c r="D193" s="36" t="s">
        <v>2349</v>
      </c>
      <c r="E193" s="36" t="s">
        <v>35</v>
      </c>
      <c r="F193" s="21">
        <v>15253</v>
      </c>
      <c r="G193" s="21">
        <v>15253</v>
      </c>
      <c r="H193" s="21">
        <v>15253</v>
      </c>
      <c r="I193" s="21">
        <v>15253</v>
      </c>
    </row>
    <row r="194" spans="1:9" x14ac:dyDescent="0.25">
      <c r="A194" s="36" t="s">
        <v>142</v>
      </c>
      <c r="B194" s="36" t="s">
        <v>143</v>
      </c>
      <c r="C194" s="36" t="s">
        <v>2350</v>
      </c>
      <c r="D194" s="36" t="s">
        <v>51</v>
      </c>
      <c r="E194" s="36" t="s">
        <v>35</v>
      </c>
      <c r="F194" s="21">
        <v>7443.16</v>
      </c>
      <c r="G194" s="21">
        <v>0</v>
      </c>
      <c r="H194" s="21">
        <v>9554.9</v>
      </c>
      <c r="I194" s="21">
        <v>0</v>
      </c>
    </row>
    <row r="195" spans="1:9" ht="31.5" x14ac:dyDescent="0.25">
      <c r="A195" s="36" t="s">
        <v>142</v>
      </c>
      <c r="B195" s="36" t="s">
        <v>143</v>
      </c>
      <c r="C195" s="36" t="s">
        <v>2351</v>
      </c>
      <c r="D195" s="36" t="s">
        <v>2352</v>
      </c>
      <c r="E195" s="36" t="s">
        <v>35</v>
      </c>
      <c r="F195" s="21">
        <v>3050</v>
      </c>
      <c r="G195" s="21">
        <v>0</v>
      </c>
      <c r="H195" s="21">
        <v>2800</v>
      </c>
      <c r="I195" s="21">
        <v>0</v>
      </c>
    </row>
    <row r="196" spans="1:9" ht="31.5" x14ac:dyDescent="0.25">
      <c r="A196" s="36" t="s">
        <v>142</v>
      </c>
      <c r="B196" s="36" t="s">
        <v>143</v>
      </c>
      <c r="C196" s="36" t="s">
        <v>236</v>
      </c>
      <c r="D196" s="36" t="s">
        <v>237</v>
      </c>
      <c r="E196" s="36" t="s">
        <v>35</v>
      </c>
      <c r="F196" s="21">
        <v>266.67</v>
      </c>
      <c r="G196" s="21">
        <v>0</v>
      </c>
      <c r="H196" s="21">
        <v>320</v>
      </c>
      <c r="I196" s="21">
        <v>0</v>
      </c>
    </row>
    <row r="197" spans="1:9" x14ac:dyDescent="0.25">
      <c r="A197" s="36" t="s">
        <v>142</v>
      </c>
      <c r="B197" s="36" t="s">
        <v>143</v>
      </c>
      <c r="C197" s="36" t="s">
        <v>2353</v>
      </c>
      <c r="D197" s="36" t="s">
        <v>2354</v>
      </c>
      <c r="E197" s="36" t="s">
        <v>35</v>
      </c>
      <c r="F197" s="21">
        <v>9098.2800000000007</v>
      </c>
      <c r="G197" s="21">
        <v>0</v>
      </c>
      <c r="H197" s="21">
        <v>0</v>
      </c>
      <c r="I197" s="21">
        <v>0</v>
      </c>
    </row>
    <row r="198" spans="1:9" x14ac:dyDescent="0.25">
      <c r="A198" s="36" t="s">
        <v>142</v>
      </c>
      <c r="B198" s="36" t="s">
        <v>143</v>
      </c>
      <c r="C198" s="36" t="s">
        <v>2355</v>
      </c>
      <c r="D198" s="36" t="s">
        <v>2356</v>
      </c>
      <c r="E198" s="36" t="s">
        <v>35</v>
      </c>
      <c r="F198" s="21">
        <v>0</v>
      </c>
      <c r="G198" s="21">
        <v>0</v>
      </c>
      <c r="H198" s="21">
        <v>8725.14</v>
      </c>
      <c r="I198" s="21">
        <v>0</v>
      </c>
    </row>
    <row r="199" spans="1:9" x14ac:dyDescent="0.25">
      <c r="A199" s="36" t="s">
        <v>142</v>
      </c>
      <c r="B199" s="36" t="s">
        <v>143</v>
      </c>
      <c r="C199" s="36" t="s">
        <v>2357</v>
      </c>
      <c r="D199" s="36" t="s">
        <v>650</v>
      </c>
      <c r="E199" s="36" t="s">
        <v>35</v>
      </c>
      <c r="F199" s="21">
        <v>220</v>
      </c>
      <c r="G199" s="21">
        <v>220</v>
      </c>
      <c r="H199" s="21">
        <v>0</v>
      </c>
      <c r="I199" s="21">
        <v>0</v>
      </c>
    </row>
    <row r="200" spans="1:9" x14ac:dyDescent="0.25">
      <c r="A200" s="36" t="s">
        <v>142</v>
      </c>
      <c r="B200" s="36" t="s">
        <v>143</v>
      </c>
      <c r="C200" s="36" t="s">
        <v>238</v>
      </c>
      <c r="D200" s="36" t="s">
        <v>239</v>
      </c>
      <c r="E200" s="36" t="s">
        <v>35</v>
      </c>
      <c r="F200" s="21">
        <v>7985.88</v>
      </c>
      <c r="G200" s="21">
        <v>0</v>
      </c>
      <c r="H200" s="21">
        <v>9428.1200000000008</v>
      </c>
      <c r="I200" s="21">
        <v>0</v>
      </c>
    </row>
    <row r="201" spans="1:9" x14ac:dyDescent="0.25">
      <c r="A201" s="36" t="s">
        <v>142</v>
      </c>
      <c r="B201" s="36" t="s">
        <v>143</v>
      </c>
      <c r="C201" s="36" t="s">
        <v>2358</v>
      </c>
      <c r="D201" s="36" t="s">
        <v>2359</v>
      </c>
      <c r="E201" s="36" t="s">
        <v>35</v>
      </c>
      <c r="F201" s="21">
        <v>0</v>
      </c>
      <c r="G201" s="21">
        <v>0</v>
      </c>
      <c r="H201" s="21">
        <v>1690</v>
      </c>
      <c r="I201" s="21">
        <v>0</v>
      </c>
    </row>
    <row r="202" spans="1:9" x14ac:dyDescent="0.25">
      <c r="A202" s="36" t="s">
        <v>142</v>
      </c>
      <c r="B202" s="36" t="s">
        <v>143</v>
      </c>
      <c r="C202" s="36" t="s">
        <v>242</v>
      </c>
      <c r="D202" s="36" t="s">
        <v>2360</v>
      </c>
      <c r="E202" s="36" t="s">
        <v>35</v>
      </c>
      <c r="F202" s="21">
        <v>4509.46</v>
      </c>
      <c r="G202" s="21">
        <v>0</v>
      </c>
      <c r="H202" s="21">
        <v>0</v>
      </c>
      <c r="I202" s="21">
        <v>0</v>
      </c>
    </row>
    <row r="203" spans="1:9" x14ac:dyDescent="0.25">
      <c r="A203" s="36" t="s">
        <v>142</v>
      </c>
      <c r="B203" s="36" t="s">
        <v>143</v>
      </c>
      <c r="C203" s="36" t="s">
        <v>244</v>
      </c>
      <c r="D203" s="36" t="s">
        <v>245</v>
      </c>
      <c r="E203" s="36" t="s">
        <v>35</v>
      </c>
      <c r="F203" s="21">
        <v>933075.23</v>
      </c>
      <c r="G203" s="21">
        <v>0</v>
      </c>
      <c r="H203" s="21">
        <v>1359697.64</v>
      </c>
      <c r="I203" s="21">
        <v>0</v>
      </c>
    </row>
    <row r="204" spans="1:9" ht="31.5" x14ac:dyDescent="0.25">
      <c r="A204" s="36" t="s">
        <v>142</v>
      </c>
      <c r="B204" s="36" t="s">
        <v>143</v>
      </c>
      <c r="C204" s="36" t="s">
        <v>2361</v>
      </c>
      <c r="D204" s="36" t="s">
        <v>2362</v>
      </c>
      <c r="E204" s="36" t="s">
        <v>35</v>
      </c>
      <c r="F204" s="21">
        <v>678</v>
      </c>
      <c r="G204" s="21">
        <v>678</v>
      </c>
      <c r="H204" s="21">
        <v>678</v>
      </c>
      <c r="I204" s="21">
        <v>678</v>
      </c>
    </row>
    <row r="205" spans="1:9" x14ac:dyDescent="0.25">
      <c r="A205" s="36" t="s">
        <v>142</v>
      </c>
      <c r="B205" s="36" t="s">
        <v>143</v>
      </c>
      <c r="C205" s="36" t="s">
        <v>246</v>
      </c>
      <c r="D205" s="36" t="s">
        <v>247</v>
      </c>
      <c r="E205" s="36" t="s">
        <v>35</v>
      </c>
      <c r="F205" s="21">
        <v>8100</v>
      </c>
      <c r="G205" s="21">
        <v>0</v>
      </c>
      <c r="H205" s="21">
        <v>16259.1</v>
      </c>
      <c r="I205" s="21">
        <v>0</v>
      </c>
    </row>
    <row r="206" spans="1:9" ht="31.5" x14ac:dyDescent="0.25">
      <c r="A206" s="36" t="s">
        <v>142</v>
      </c>
      <c r="B206" s="36" t="s">
        <v>143</v>
      </c>
      <c r="C206" s="36" t="s">
        <v>2363</v>
      </c>
      <c r="D206" s="36" t="s">
        <v>2364</v>
      </c>
      <c r="E206" s="36" t="s">
        <v>35</v>
      </c>
      <c r="F206" s="21">
        <v>8313.84</v>
      </c>
      <c r="G206" s="21">
        <v>3201.3</v>
      </c>
      <c r="H206" s="21">
        <v>28541.94</v>
      </c>
      <c r="I206" s="21">
        <v>0</v>
      </c>
    </row>
    <row r="207" spans="1:9" ht="31.5" x14ac:dyDescent="0.25">
      <c r="A207" s="36" t="s">
        <v>142</v>
      </c>
      <c r="B207" s="36" t="s">
        <v>143</v>
      </c>
      <c r="C207" s="36" t="s">
        <v>2365</v>
      </c>
      <c r="D207" s="36" t="s">
        <v>2366</v>
      </c>
      <c r="E207" s="36" t="s">
        <v>35</v>
      </c>
      <c r="F207" s="21">
        <v>0</v>
      </c>
      <c r="G207" s="21">
        <v>0</v>
      </c>
      <c r="H207" s="21">
        <v>1800</v>
      </c>
      <c r="I207" s="21">
        <v>1500</v>
      </c>
    </row>
    <row r="208" spans="1:9" x14ac:dyDescent="0.25">
      <c r="A208" s="36" t="s">
        <v>142</v>
      </c>
      <c r="B208" s="36" t="s">
        <v>143</v>
      </c>
      <c r="C208" s="36" t="s">
        <v>2367</v>
      </c>
      <c r="D208" s="36" t="s">
        <v>1980</v>
      </c>
      <c r="E208" s="36" t="s">
        <v>35</v>
      </c>
      <c r="F208" s="21">
        <v>30705.279999999999</v>
      </c>
      <c r="G208" s="21">
        <v>30705.279999999999</v>
      </c>
      <c r="H208" s="21">
        <v>246008.22</v>
      </c>
      <c r="I208" s="21">
        <v>60008.22</v>
      </c>
    </row>
    <row r="209" spans="1:9" ht="31.5" x14ac:dyDescent="0.25">
      <c r="A209" s="36" t="s">
        <v>142</v>
      </c>
      <c r="B209" s="36" t="s">
        <v>143</v>
      </c>
      <c r="C209" s="36" t="s">
        <v>2368</v>
      </c>
      <c r="D209" s="36" t="s">
        <v>2369</v>
      </c>
      <c r="E209" s="36" t="s">
        <v>35</v>
      </c>
      <c r="F209" s="21">
        <v>51695.48</v>
      </c>
      <c r="G209" s="21">
        <v>0</v>
      </c>
      <c r="H209" s="21">
        <v>0</v>
      </c>
      <c r="I209" s="21">
        <v>0</v>
      </c>
    </row>
    <row r="210" spans="1:9" x14ac:dyDescent="0.25">
      <c r="A210" s="36" t="s">
        <v>142</v>
      </c>
      <c r="B210" s="36" t="s">
        <v>143</v>
      </c>
      <c r="C210" s="36" t="s">
        <v>256</v>
      </c>
      <c r="D210" s="36" t="s">
        <v>257</v>
      </c>
      <c r="E210" s="36" t="s">
        <v>35</v>
      </c>
      <c r="F210" s="21">
        <v>14100</v>
      </c>
      <c r="G210" s="21">
        <v>0</v>
      </c>
      <c r="H210" s="21">
        <v>0</v>
      </c>
      <c r="I210" s="21">
        <v>0</v>
      </c>
    </row>
    <row r="211" spans="1:9" x14ac:dyDescent="0.25">
      <c r="A211" s="36" t="s">
        <v>142</v>
      </c>
      <c r="B211" s="36" t="s">
        <v>143</v>
      </c>
      <c r="C211" s="36" t="s">
        <v>2370</v>
      </c>
      <c r="D211" s="36" t="s">
        <v>2371</v>
      </c>
      <c r="E211" s="36" t="s">
        <v>35</v>
      </c>
      <c r="F211" s="21">
        <v>2212.2199999999998</v>
      </c>
      <c r="G211" s="21">
        <v>2212.2199999999998</v>
      </c>
      <c r="H211" s="21">
        <v>2212.2199999999998</v>
      </c>
      <c r="I211" s="21">
        <v>2212.2199999999998</v>
      </c>
    </row>
    <row r="212" spans="1:9" x14ac:dyDescent="0.25">
      <c r="A212" s="36" t="s">
        <v>142</v>
      </c>
      <c r="B212" s="36" t="s">
        <v>143</v>
      </c>
      <c r="C212" s="36" t="s">
        <v>2372</v>
      </c>
      <c r="D212" s="36" t="s">
        <v>2373</v>
      </c>
      <c r="E212" s="36" t="s">
        <v>35</v>
      </c>
      <c r="F212" s="21">
        <v>8.91</v>
      </c>
      <c r="G212" s="21">
        <v>8.91</v>
      </c>
      <c r="H212" s="21">
        <v>8.91</v>
      </c>
      <c r="I212" s="21">
        <v>8.91</v>
      </c>
    </row>
    <row r="213" spans="1:9" x14ac:dyDescent="0.25">
      <c r="A213" s="36" t="s">
        <v>142</v>
      </c>
      <c r="B213" s="36" t="s">
        <v>143</v>
      </c>
      <c r="C213" s="36" t="s">
        <v>2374</v>
      </c>
      <c r="D213" s="36" t="s">
        <v>2375</v>
      </c>
      <c r="E213" s="36" t="s">
        <v>35</v>
      </c>
      <c r="F213" s="21">
        <v>0</v>
      </c>
      <c r="G213" s="21">
        <v>0</v>
      </c>
      <c r="H213" s="21">
        <v>78990</v>
      </c>
      <c r="I213" s="21">
        <v>0</v>
      </c>
    </row>
    <row r="214" spans="1:9" x14ac:dyDescent="0.25">
      <c r="A214" s="36" t="s">
        <v>142</v>
      </c>
      <c r="B214" s="36" t="s">
        <v>143</v>
      </c>
      <c r="C214" s="36" t="s">
        <v>2376</v>
      </c>
      <c r="D214" s="36" t="s">
        <v>2377</v>
      </c>
      <c r="E214" s="36" t="s">
        <v>35</v>
      </c>
      <c r="F214" s="21">
        <v>126540</v>
      </c>
      <c r="G214" s="21">
        <v>0</v>
      </c>
      <c r="H214" s="21">
        <v>0</v>
      </c>
      <c r="I214" s="21">
        <v>0</v>
      </c>
    </row>
    <row r="215" spans="1:9" x14ac:dyDescent="0.25">
      <c r="A215" s="36" t="s">
        <v>142</v>
      </c>
      <c r="B215" s="36" t="s">
        <v>143</v>
      </c>
      <c r="C215" s="36" t="s">
        <v>2378</v>
      </c>
      <c r="D215" s="36" t="s">
        <v>2379</v>
      </c>
      <c r="E215" s="36" t="s">
        <v>35</v>
      </c>
      <c r="F215" s="21">
        <v>180000</v>
      </c>
      <c r="G215" s="21">
        <v>180000</v>
      </c>
      <c r="H215" s="21">
        <v>0</v>
      </c>
      <c r="I215" s="21">
        <v>0</v>
      </c>
    </row>
    <row r="216" spans="1:9" ht="31.5" x14ac:dyDescent="0.25">
      <c r="A216" s="36" t="s">
        <v>142</v>
      </c>
      <c r="B216" s="36" t="s">
        <v>143</v>
      </c>
      <c r="C216" s="36" t="s">
        <v>258</v>
      </c>
      <c r="D216" s="36" t="s">
        <v>259</v>
      </c>
      <c r="E216" s="36" t="s">
        <v>78</v>
      </c>
      <c r="F216" s="21">
        <v>14448.43</v>
      </c>
      <c r="G216" s="21">
        <v>0</v>
      </c>
      <c r="H216" s="21">
        <v>0</v>
      </c>
      <c r="I216" s="21">
        <v>0</v>
      </c>
    </row>
    <row r="217" spans="1:9" x14ac:dyDescent="0.25">
      <c r="A217" s="36" t="s">
        <v>142</v>
      </c>
      <c r="B217" s="36" t="s">
        <v>143</v>
      </c>
      <c r="C217" s="28" t="s">
        <v>4596</v>
      </c>
      <c r="D217" s="36" t="s">
        <v>34</v>
      </c>
      <c r="E217" s="36" t="s">
        <v>78</v>
      </c>
      <c r="F217" s="21">
        <v>10702924.33</v>
      </c>
      <c r="G217" s="21">
        <v>10191935.890000001</v>
      </c>
      <c r="H217" s="21">
        <v>11533433.27</v>
      </c>
      <c r="I217" s="21">
        <v>11530383.609999999</v>
      </c>
    </row>
    <row r="218" spans="1:9" x14ac:dyDescent="0.25">
      <c r="A218" s="36" t="s">
        <v>142</v>
      </c>
      <c r="B218" s="36" t="s">
        <v>143</v>
      </c>
      <c r="C218" s="36" t="s">
        <v>2380</v>
      </c>
      <c r="D218" s="36" t="s">
        <v>1521</v>
      </c>
      <c r="E218" s="36" t="s">
        <v>78</v>
      </c>
      <c r="F218" s="21">
        <v>618.79</v>
      </c>
      <c r="G218" s="21">
        <v>618.79</v>
      </c>
      <c r="H218" s="21">
        <v>0</v>
      </c>
      <c r="I218" s="21">
        <v>0</v>
      </c>
    </row>
    <row r="219" spans="1:9" x14ac:dyDescent="0.25">
      <c r="A219" s="36" t="s">
        <v>142</v>
      </c>
      <c r="B219" s="36" t="s">
        <v>143</v>
      </c>
      <c r="C219" s="36" t="s">
        <v>2381</v>
      </c>
      <c r="D219" s="36" t="s">
        <v>2382</v>
      </c>
      <c r="E219" s="36" t="s">
        <v>78</v>
      </c>
      <c r="F219" s="21">
        <v>730.19</v>
      </c>
      <c r="G219" s="21">
        <v>730.19</v>
      </c>
      <c r="H219" s="21">
        <v>0</v>
      </c>
      <c r="I219" s="21">
        <v>0</v>
      </c>
    </row>
    <row r="220" spans="1:9" x14ac:dyDescent="0.25">
      <c r="A220" s="36" t="s">
        <v>142</v>
      </c>
      <c r="B220" s="36" t="s">
        <v>143</v>
      </c>
      <c r="C220" s="36" t="s">
        <v>2383</v>
      </c>
      <c r="D220" s="36" t="s">
        <v>2384</v>
      </c>
      <c r="E220" s="36" t="s">
        <v>78</v>
      </c>
      <c r="F220" s="21">
        <v>424.78</v>
      </c>
      <c r="G220" s="21">
        <v>424.78</v>
      </c>
      <c r="H220" s="21">
        <v>0</v>
      </c>
      <c r="I220" s="21">
        <v>0</v>
      </c>
    </row>
    <row r="221" spans="1:9" x14ac:dyDescent="0.25">
      <c r="A221" s="36" t="s">
        <v>142</v>
      </c>
      <c r="B221" s="36" t="s">
        <v>143</v>
      </c>
      <c r="C221" s="36" t="s">
        <v>2385</v>
      </c>
      <c r="D221" s="36" t="s">
        <v>2386</v>
      </c>
      <c r="E221" s="36" t="s">
        <v>78</v>
      </c>
      <c r="F221" s="21">
        <v>960.36</v>
      </c>
      <c r="G221" s="21">
        <v>0</v>
      </c>
      <c r="H221" s="21">
        <v>0</v>
      </c>
      <c r="I221" s="21">
        <v>0</v>
      </c>
    </row>
    <row r="222" spans="1:9" x14ac:dyDescent="0.25">
      <c r="A222" s="36" t="s">
        <v>142</v>
      </c>
      <c r="B222" s="36" t="s">
        <v>143</v>
      </c>
      <c r="C222" s="36" t="s">
        <v>312</v>
      </c>
      <c r="D222" s="36" t="s">
        <v>313</v>
      </c>
      <c r="E222" s="36" t="s">
        <v>78</v>
      </c>
      <c r="F222" s="21">
        <v>1231.97</v>
      </c>
      <c r="G222" s="21">
        <v>0</v>
      </c>
      <c r="H222" s="21">
        <v>0</v>
      </c>
      <c r="I222" s="21">
        <v>0</v>
      </c>
    </row>
    <row r="223" spans="1:9" x14ac:dyDescent="0.25">
      <c r="A223" s="36" t="s">
        <v>142</v>
      </c>
      <c r="B223" s="36" t="s">
        <v>143</v>
      </c>
      <c r="C223" s="36" t="s">
        <v>2387</v>
      </c>
      <c r="D223" s="36" t="s">
        <v>2388</v>
      </c>
      <c r="E223" s="36" t="s">
        <v>78</v>
      </c>
      <c r="F223" s="21">
        <v>951.61</v>
      </c>
      <c r="G223" s="21">
        <v>951.61</v>
      </c>
      <c r="H223" s="21">
        <v>951.61</v>
      </c>
      <c r="I223" s="21">
        <v>951.61</v>
      </c>
    </row>
    <row r="224" spans="1:9" x14ac:dyDescent="0.25">
      <c r="A224" s="36" t="s">
        <v>142</v>
      </c>
      <c r="B224" s="36" t="s">
        <v>143</v>
      </c>
      <c r="C224" s="36" t="s">
        <v>2389</v>
      </c>
      <c r="D224" s="36" t="s">
        <v>2390</v>
      </c>
      <c r="E224" s="36" t="s">
        <v>78</v>
      </c>
      <c r="F224" s="21">
        <v>1100.0999999999999</v>
      </c>
      <c r="G224" s="21">
        <v>1100.0999999999999</v>
      </c>
      <c r="H224" s="21">
        <v>0</v>
      </c>
      <c r="I224" s="21">
        <v>0</v>
      </c>
    </row>
    <row r="225" spans="1:9" ht="31.5" x14ac:dyDescent="0.25">
      <c r="A225" s="36" t="s">
        <v>142</v>
      </c>
      <c r="B225" s="36" t="s">
        <v>143</v>
      </c>
      <c r="C225" s="36" t="s">
        <v>170</v>
      </c>
      <c r="D225" s="36" t="s">
        <v>171</v>
      </c>
      <c r="E225" s="36" t="s">
        <v>78</v>
      </c>
      <c r="F225" s="21">
        <v>935.69</v>
      </c>
      <c r="G225" s="21">
        <v>935.69</v>
      </c>
      <c r="H225" s="21">
        <v>0</v>
      </c>
      <c r="I225" s="21">
        <v>0</v>
      </c>
    </row>
    <row r="226" spans="1:9" x14ac:dyDescent="0.25">
      <c r="A226" s="36" t="s">
        <v>142</v>
      </c>
      <c r="B226" s="36" t="s">
        <v>143</v>
      </c>
      <c r="C226" s="36" t="s">
        <v>316</v>
      </c>
      <c r="D226" s="36" t="s">
        <v>2220</v>
      </c>
      <c r="E226" s="36" t="s">
        <v>78</v>
      </c>
      <c r="F226" s="21">
        <v>193.26</v>
      </c>
      <c r="G226" s="21">
        <v>193.26</v>
      </c>
      <c r="H226" s="21">
        <v>0.43</v>
      </c>
      <c r="I226" s="21">
        <v>0.43</v>
      </c>
    </row>
    <row r="227" spans="1:9" x14ac:dyDescent="0.25">
      <c r="A227" s="36" t="s">
        <v>142</v>
      </c>
      <c r="B227" s="36" t="s">
        <v>143</v>
      </c>
      <c r="C227" s="36" t="s">
        <v>2391</v>
      </c>
      <c r="D227" s="36" t="s">
        <v>2392</v>
      </c>
      <c r="E227" s="36" t="s">
        <v>78</v>
      </c>
      <c r="F227" s="21">
        <v>0</v>
      </c>
      <c r="G227" s="21">
        <v>0</v>
      </c>
      <c r="H227" s="21">
        <v>0.4</v>
      </c>
      <c r="I227" s="21">
        <v>0.4</v>
      </c>
    </row>
    <row r="228" spans="1:9" x14ac:dyDescent="0.25">
      <c r="A228" s="36" t="s">
        <v>142</v>
      </c>
      <c r="B228" s="36" t="s">
        <v>143</v>
      </c>
      <c r="C228" s="36" t="s">
        <v>317</v>
      </c>
      <c r="D228" s="36" t="s">
        <v>2393</v>
      </c>
      <c r="E228" s="36" t="s">
        <v>78</v>
      </c>
      <c r="F228" s="21">
        <v>1564.94</v>
      </c>
      <c r="G228" s="21">
        <v>1564.94</v>
      </c>
      <c r="H228" s="21">
        <v>0</v>
      </c>
      <c r="I228" s="21">
        <v>0</v>
      </c>
    </row>
    <row r="229" spans="1:9" ht="31.5" x14ac:dyDescent="0.25">
      <c r="A229" s="36" t="s">
        <v>142</v>
      </c>
      <c r="B229" s="36" t="s">
        <v>143</v>
      </c>
      <c r="C229" s="36" t="s">
        <v>2394</v>
      </c>
      <c r="D229" s="36" t="s">
        <v>2395</v>
      </c>
      <c r="E229" s="36" t="s">
        <v>78</v>
      </c>
      <c r="F229" s="21">
        <v>951.61</v>
      </c>
      <c r="G229" s="21">
        <v>0</v>
      </c>
      <c r="H229" s="21">
        <v>0</v>
      </c>
      <c r="I229" s="21">
        <v>0</v>
      </c>
    </row>
    <row r="230" spans="1:9" ht="31.5" x14ac:dyDescent="0.25">
      <c r="A230" s="36" t="s">
        <v>142</v>
      </c>
      <c r="B230" s="36" t="s">
        <v>143</v>
      </c>
      <c r="C230" s="36" t="s">
        <v>2396</v>
      </c>
      <c r="D230" s="36" t="s">
        <v>2397</v>
      </c>
      <c r="E230" s="36" t="s">
        <v>78</v>
      </c>
      <c r="F230" s="21">
        <v>3624.83</v>
      </c>
      <c r="G230" s="21">
        <v>3624.83</v>
      </c>
      <c r="H230" s="21">
        <v>0</v>
      </c>
      <c r="I230" s="21">
        <v>0</v>
      </c>
    </row>
    <row r="231" spans="1:9" ht="31.5" x14ac:dyDescent="0.25">
      <c r="A231" s="36" t="s">
        <v>142</v>
      </c>
      <c r="B231" s="36" t="s">
        <v>143</v>
      </c>
      <c r="C231" s="36" t="s">
        <v>2398</v>
      </c>
      <c r="D231" s="36" t="s">
        <v>2399</v>
      </c>
      <c r="E231" s="36" t="s">
        <v>78</v>
      </c>
      <c r="F231" s="21">
        <v>0</v>
      </c>
      <c r="G231" s="21">
        <v>0</v>
      </c>
      <c r="H231" s="21">
        <v>2862</v>
      </c>
      <c r="I231" s="21">
        <v>0</v>
      </c>
    </row>
    <row r="232" spans="1:9" x14ac:dyDescent="0.25">
      <c r="A232" s="36" t="s">
        <v>142</v>
      </c>
      <c r="B232" s="36" t="s">
        <v>143</v>
      </c>
      <c r="C232" s="36" t="s">
        <v>2400</v>
      </c>
      <c r="D232" s="36" t="s">
        <v>2401</v>
      </c>
      <c r="E232" s="36" t="s">
        <v>78</v>
      </c>
      <c r="F232" s="21">
        <v>0.36</v>
      </c>
      <c r="G232" s="21">
        <v>0.36</v>
      </c>
      <c r="H232" s="21">
        <v>0</v>
      </c>
      <c r="I232" s="21">
        <v>0</v>
      </c>
    </row>
    <row r="233" spans="1:9" ht="31.5" x14ac:dyDescent="0.25">
      <c r="A233" s="36" t="s">
        <v>142</v>
      </c>
      <c r="B233" s="36" t="s">
        <v>143</v>
      </c>
      <c r="C233" s="36" t="s">
        <v>2402</v>
      </c>
      <c r="D233" s="36" t="s">
        <v>2403</v>
      </c>
      <c r="E233" s="36" t="s">
        <v>78</v>
      </c>
      <c r="F233" s="21">
        <v>8644.7999999999993</v>
      </c>
      <c r="G233" s="21">
        <v>0</v>
      </c>
      <c r="H233" s="21">
        <v>0</v>
      </c>
      <c r="I233" s="21">
        <v>0</v>
      </c>
    </row>
    <row r="234" spans="1:9" ht="31.5" x14ac:dyDescent="0.25">
      <c r="A234" s="36" t="s">
        <v>142</v>
      </c>
      <c r="B234" s="36" t="s">
        <v>143</v>
      </c>
      <c r="C234" s="36" t="s">
        <v>318</v>
      </c>
      <c r="D234" s="36" t="s">
        <v>2404</v>
      </c>
      <c r="E234" s="36" t="s">
        <v>78</v>
      </c>
      <c r="F234" s="21">
        <v>677.1</v>
      </c>
      <c r="G234" s="21">
        <v>0</v>
      </c>
      <c r="H234" s="21">
        <v>1025.1199999999999</v>
      </c>
      <c r="I234" s="21">
        <v>0</v>
      </c>
    </row>
    <row r="235" spans="1:9" x14ac:dyDescent="0.25">
      <c r="A235" s="36" t="s">
        <v>142</v>
      </c>
      <c r="B235" s="36" t="s">
        <v>143</v>
      </c>
      <c r="C235" s="36" t="s">
        <v>319</v>
      </c>
      <c r="D235" s="36" t="s">
        <v>2405</v>
      </c>
      <c r="E235" s="36" t="s">
        <v>78</v>
      </c>
      <c r="F235" s="21">
        <v>1180.99</v>
      </c>
      <c r="G235" s="21">
        <v>1180.99</v>
      </c>
      <c r="H235" s="21">
        <v>0</v>
      </c>
      <c r="I235" s="21">
        <v>0</v>
      </c>
    </row>
    <row r="236" spans="1:9" x14ac:dyDescent="0.25">
      <c r="A236" s="36" t="s">
        <v>142</v>
      </c>
      <c r="B236" s="36" t="s">
        <v>143</v>
      </c>
      <c r="C236" s="36" t="s">
        <v>2275</v>
      </c>
      <c r="D236" s="36" t="s">
        <v>2038</v>
      </c>
      <c r="E236" s="36" t="s">
        <v>78</v>
      </c>
      <c r="F236" s="21">
        <v>51931.61</v>
      </c>
      <c r="G236" s="21">
        <v>51931.61</v>
      </c>
      <c r="H236" s="21">
        <v>0.01</v>
      </c>
      <c r="I236" s="21">
        <v>0.01</v>
      </c>
    </row>
    <row r="237" spans="1:9" x14ac:dyDescent="0.25">
      <c r="A237" s="36" t="s">
        <v>142</v>
      </c>
      <c r="B237" s="36" t="s">
        <v>143</v>
      </c>
      <c r="C237" s="36" t="s">
        <v>2278</v>
      </c>
      <c r="D237" s="36" t="s">
        <v>2279</v>
      </c>
      <c r="E237" s="36" t="s">
        <v>78</v>
      </c>
      <c r="F237" s="21">
        <v>80.16</v>
      </c>
      <c r="G237" s="21">
        <v>80.16</v>
      </c>
      <c r="H237" s="21">
        <v>80.16</v>
      </c>
      <c r="I237" s="21">
        <v>80.16</v>
      </c>
    </row>
    <row r="238" spans="1:9" x14ac:dyDescent="0.25">
      <c r="A238" s="36" t="s">
        <v>142</v>
      </c>
      <c r="B238" s="36" t="s">
        <v>143</v>
      </c>
      <c r="C238" s="36" t="s">
        <v>2406</v>
      </c>
      <c r="D238" s="36" t="s">
        <v>1787</v>
      </c>
      <c r="E238" s="36" t="s">
        <v>78</v>
      </c>
      <c r="F238" s="21">
        <v>1113.3599999999999</v>
      </c>
      <c r="G238" s="21">
        <v>1113.3599999999999</v>
      </c>
      <c r="H238" s="21">
        <v>0</v>
      </c>
      <c r="I238" s="21">
        <v>0</v>
      </c>
    </row>
    <row r="239" spans="1:9" x14ac:dyDescent="0.25">
      <c r="A239" s="36" t="s">
        <v>142</v>
      </c>
      <c r="B239" s="36" t="s">
        <v>143</v>
      </c>
      <c r="C239" s="36" t="s">
        <v>320</v>
      </c>
      <c r="D239" s="36" t="s">
        <v>2407</v>
      </c>
      <c r="E239" s="36" t="s">
        <v>78</v>
      </c>
      <c r="F239" s="21">
        <v>783.06</v>
      </c>
      <c r="G239" s="21">
        <v>783.06</v>
      </c>
      <c r="H239" s="21">
        <v>0</v>
      </c>
      <c r="I239" s="21">
        <v>0</v>
      </c>
    </row>
    <row r="240" spans="1:9" x14ac:dyDescent="0.25">
      <c r="A240" s="36" t="s">
        <v>142</v>
      </c>
      <c r="B240" s="36" t="s">
        <v>143</v>
      </c>
      <c r="C240" s="36" t="s">
        <v>2408</v>
      </c>
      <c r="D240" s="36" t="s">
        <v>2409</v>
      </c>
      <c r="E240" s="36" t="s">
        <v>78</v>
      </c>
      <c r="F240" s="21">
        <v>0</v>
      </c>
      <c r="G240" s="21">
        <v>0</v>
      </c>
      <c r="H240" s="21">
        <v>460.35</v>
      </c>
      <c r="I240" s="21">
        <v>460.35</v>
      </c>
    </row>
    <row r="241" spans="1:9" x14ac:dyDescent="0.25">
      <c r="A241" s="36" t="s">
        <v>142</v>
      </c>
      <c r="B241" s="36" t="s">
        <v>143</v>
      </c>
      <c r="C241" s="36" t="s">
        <v>321</v>
      </c>
      <c r="D241" s="36" t="s">
        <v>2410</v>
      </c>
      <c r="E241" s="36" t="s">
        <v>78</v>
      </c>
      <c r="F241" s="21">
        <v>466.1</v>
      </c>
      <c r="G241" s="21">
        <v>466.1</v>
      </c>
      <c r="H241" s="21">
        <v>0</v>
      </c>
      <c r="I241" s="21">
        <v>0</v>
      </c>
    </row>
    <row r="242" spans="1:9" x14ac:dyDescent="0.25">
      <c r="A242" s="36" t="s">
        <v>142</v>
      </c>
      <c r="B242" s="36" t="s">
        <v>143</v>
      </c>
      <c r="C242" s="36" t="s">
        <v>2411</v>
      </c>
      <c r="D242" s="36" t="s">
        <v>843</v>
      </c>
      <c r="E242" s="36" t="s">
        <v>78</v>
      </c>
      <c r="F242" s="21">
        <v>0</v>
      </c>
      <c r="G242" s="21">
        <v>0</v>
      </c>
      <c r="H242" s="21">
        <v>517.1</v>
      </c>
      <c r="I242" s="21">
        <v>517.1</v>
      </c>
    </row>
    <row r="243" spans="1:9" x14ac:dyDescent="0.25">
      <c r="A243" s="36" t="s">
        <v>142</v>
      </c>
      <c r="B243" s="36" t="s">
        <v>143</v>
      </c>
      <c r="C243" s="36" t="s">
        <v>2412</v>
      </c>
      <c r="D243" s="36" t="s">
        <v>2413</v>
      </c>
      <c r="E243" s="36" t="s">
        <v>78</v>
      </c>
      <c r="F243" s="21">
        <v>655.1</v>
      </c>
      <c r="G243" s="21">
        <v>655.1</v>
      </c>
      <c r="H243" s="21">
        <v>0</v>
      </c>
      <c r="I243" s="21">
        <v>0</v>
      </c>
    </row>
    <row r="244" spans="1:9" x14ac:dyDescent="0.25">
      <c r="A244" s="36" t="s">
        <v>142</v>
      </c>
      <c r="B244" s="36" t="s">
        <v>143</v>
      </c>
      <c r="C244" s="36" t="s">
        <v>2414</v>
      </c>
      <c r="D244" s="36" t="s">
        <v>2415</v>
      </c>
      <c r="E244" s="36" t="s">
        <v>78</v>
      </c>
      <c r="F244" s="21">
        <v>545.94000000000005</v>
      </c>
      <c r="G244" s="21">
        <v>545.94000000000005</v>
      </c>
      <c r="H244" s="21">
        <v>0</v>
      </c>
      <c r="I244" s="21">
        <v>0</v>
      </c>
    </row>
    <row r="245" spans="1:9" x14ac:dyDescent="0.25">
      <c r="A245" s="36" t="s">
        <v>142</v>
      </c>
      <c r="B245" s="36" t="s">
        <v>143</v>
      </c>
      <c r="C245" s="36" t="s">
        <v>2416</v>
      </c>
      <c r="D245" s="36" t="s">
        <v>2417</v>
      </c>
      <c r="E245" s="36" t="s">
        <v>78</v>
      </c>
      <c r="F245" s="21">
        <v>944.6</v>
      </c>
      <c r="G245" s="21">
        <v>944.6</v>
      </c>
      <c r="H245" s="21">
        <v>0</v>
      </c>
      <c r="I245" s="21">
        <v>0</v>
      </c>
    </row>
    <row r="246" spans="1:9" ht="31.5" x14ac:dyDescent="0.25">
      <c r="A246" s="36" t="s">
        <v>142</v>
      </c>
      <c r="B246" s="36" t="s">
        <v>143</v>
      </c>
      <c r="C246" s="36" t="s">
        <v>2418</v>
      </c>
      <c r="D246" s="36" t="s">
        <v>1905</v>
      </c>
      <c r="E246" s="36" t="s">
        <v>78</v>
      </c>
      <c r="F246" s="21">
        <v>2718</v>
      </c>
      <c r="G246" s="21">
        <v>2718</v>
      </c>
      <c r="H246" s="21">
        <v>2718</v>
      </c>
      <c r="I246" s="21">
        <v>2718</v>
      </c>
    </row>
    <row r="247" spans="1:9" x14ac:dyDescent="0.25">
      <c r="A247" s="36" t="s">
        <v>142</v>
      </c>
      <c r="B247" s="36" t="s">
        <v>143</v>
      </c>
      <c r="C247" s="36" t="s">
        <v>2419</v>
      </c>
      <c r="D247" s="36" t="s">
        <v>1823</v>
      </c>
      <c r="E247" s="36" t="s">
        <v>78</v>
      </c>
      <c r="F247" s="21">
        <v>1030.26</v>
      </c>
      <c r="G247" s="21">
        <v>1030.26</v>
      </c>
      <c r="H247" s="21">
        <v>0</v>
      </c>
      <c r="I247" s="21">
        <v>0</v>
      </c>
    </row>
    <row r="248" spans="1:9" x14ac:dyDescent="0.25">
      <c r="A248" s="36" t="s">
        <v>142</v>
      </c>
      <c r="B248" s="36" t="s">
        <v>143</v>
      </c>
      <c r="C248" s="36" t="s">
        <v>322</v>
      </c>
      <c r="D248" s="36" t="s">
        <v>323</v>
      </c>
      <c r="E248" s="36" t="s">
        <v>78</v>
      </c>
      <c r="F248" s="21">
        <v>1122.1199999999999</v>
      </c>
      <c r="G248" s="21">
        <v>0</v>
      </c>
      <c r="H248" s="21">
        <v>0</v>
      </c>
      <c r="I248" s="21">
        <v>0</v>
      </c>
    </row>
    <row r="249" spans="1:9" x14ac:dyDescent="0.25">
      <c r="A249" s="36" t="s">
        <v>142</v>
      </c>
      <c r="B249" s="36" t="s">
        <v>143</v>
      </c>
      <c r="C249" s="36" t="s">
        <v>2420</v>
      </c>
      <c r="D249" s="36" t="s">
        <v>1851</v>
      </c>
      <c r="E249" s="36" t="s">
        <v>78</v>
      </c>
      <c r="F249" s="21">
        <v>0.85</v>
      </c>
      <c r="G249" s="21">
        <v>0.85</v>
      </c>
      <c r="H249" s="21">
        <v>0.85</v>
      </c>
      <c r="I249" s="21">
        <v>0.85</v>
      </c>
    </row>
    <row r="250" spans="1:9" x14ac:dyDescent="0.25">
      <c r="A250" s="36" t="s">
        <v>142</v>
      </c>
      <c r="B250" s="36" t="s">
        <v>143</v>
      </c>
      <c r="C250" s="36" t="s">
        <v>2421</v>
      </c>
      <c r="D250" s="36" t="s">
        <v>1901</v>
      </c>
      <c r="E250" s="36" t="s">
        <v>78</v>
      </c>
      <c r="F250" s="21">
        <v>535.78</v>
      </c>
      <c r="G250" s="21">
        <v>535.78</v>
      </c>
      <c r="H250" s="21">
        <v>0</v>
      </c>
      <c r="I250" s="21">
        <v>0</v>
      </c>
    </row>
    <row r="251" spans="1:9" x14ac:dyDescent="0.25">
      <c r="A251" s="36" t="s">
        <v>142</v>
      </c>
      <c r="B251" s="36" t="s">
        <v>143</v>
      </c>
      <c r="C251" s="36" t="s">
        <v>2422</v>
      </c>
      <c r="D251" s="36" t="s">
        <v>2000</v>
      </c>
      <c r="E251" s="36" t="s">
        <v>78</v>
      </c>
      <c r="F251" s="21">
        <v>455.4</v>
      </c>
      <c r="G251" s="21">
        <v>455.4</v>
      </c>
      <c r="H251" s="21">
        <v>0</v>
      </c>
      <c r="I251" s="21">
        <v>0</v>
      </c>
    </row>
    <row r="252" spans="1:9" x14ac:dyDescent="0.25">
      <c r="A252" s="36" t="s">
        <v>142</v>
      </c>
      <c r="B252" s="36" t="s">
        <v>143</v>
      </c>
      <c r="C252" s="36" t="s">
        <v>4257</v>
      </c>
      <c r="D252" s="36" t="s">
        <v>2423</v>
      </c>
      <c r="E252" s="36" t="s">
        <v>78</v>
      </c>
      <c r="F252" s="21">
        <v>377.14</v>
      </c>
      <c r="G252" s="21">
        <v>377.14</v>
      </c>
      <c r="H252" s="21">
        <v>0</v>
      </c>
      <c r="I252" s="21">
        <v>0</v>
      </c>
    </row>
    <row r="253" spans="1:9" ht="31.5" x14ac:dyDescent="0.25">
      <c r="A253" s="36" t="s">
        <v>142</v>
      </c>
      <c r="B253" s="36" t="s">
        <v>143</v>
      </c>
      <c r="C253" s="36" t="s">
        <v>2424</v>
      </c>
      <c r="D253" s="36" t="s">
        <v>2425</v>
      </c>
      <c r="E253" s="36" t="s">
        <v>78</v>
      </c>
      <c r="F253" s="21">
        <v>459.41</v>
      </c>
      <c r="G253" s="21">
        <v>459.41</v>
      </c>
      <c r="H253" s="21">
        <v>0</v>
      </c>
      <c r="I253" s="21">
        <v>0</v>
      </c>
    </row>
    <row r="254" spans="1:9" x14ac:dyDescent="0.25">
      <c r="A254" s="36" t="s">
        <v>142</v>
      </c>
      <c r="B254" s="36" t="s">
        <v>143</v>
      </c>
      <c r="C254" s="36" t="s">
        <v>2426</v>
      </c>
      <c r="D254" s="36" t="s">
        <v>2427</v>
      </c>
      <c r="E254" s="36" t="s">
        <v>78</v>
      </c>
      <c r="F254" s="21">
        <v>207</v>
      </c>
      <c r="G254" s="21">
        <v>207</v>
      </c>
      <c r="H254" s="21">
        <v>0</v>
      </c>
      <c r="I254" s="21">
        <v>0</v>
      </c>
    </row>
    <row r="255" spans="1:9" ht="31.5" x14ac:dyDescent="0.25">
      <c r="A255" s="36" t="s">
        <v>142</v>
      </c>
      <c r="B255" s="36" t="s">
        <v>143</v>
      </c>
      <c r="C255" s="36" t="s">
        <v>327</v>
      </c>
      <c r="D255" s="36" t="s">
        <v>2428</v>
      </c>
      <c r="E255" s="36" t="s">
        <v>78</v>
      </c>
      <c r="F255" s="21">
        <v>2082.56</v>
      </c>
      <c r="G255" s="21">
        <v>2082.56</v>
      </c>
      <c r="H255" s="21">
        <v>0</v>
      </c>
      <c r="I255" s="21">
        <v>0</v>
      </c>
    </row>
    <row r="256" spans="1:9" ht="31.5" x14ac:dyDescent="0.25">
      <c r="A256" s="36" t="s">
        <v>142</v>
      </c>
      <c r="B256" s="36" t="s">
        <v>143</v>
      </c>
      <c r="C256" s="36" t="s">
        <v>2429</v>
      </c>
      <c r="D256" s="36" t="s">
        <v>2430</v>
      </c>
      <c r="E256" s="36" t="s">
        <v>78</v>
      </c>
      <c r="F256" s="21">
        <v>576.91</v>
      </c>
      <c r="G256" s="21">
        <v>576.91</v>
      </c>
      <c r="H256" s="21">
        <v>0</v>
      </c>
      <c r="I256" s="21">
        <v>0</v>
      </c>
    </row>
    <row r="257" spans="1:9" ht="31.5" x14ac:dyDescent="0.25">
      <c r="A257" s="36" t="s">
        <v>142</v>
      </c>
      <c r="B257" s="36" t="s">
        <v>143</v>
      </c>
      <c r="C257" s="36" t="s">
        <v>328</v>
      </c>
      <c r="D257" s="36" t="s">
        <v>497</v>
      </c>
      <c r="E257" s="36" t="s">
        <v>78</v>
      </c>
      <c r="F257" s="21">
        <v>1180.99</v>
      </c>
      <c r="G257" s="21">
        <v>1180.99</v>
      </c>
      <c r="H257" s="21">
        <v>0</v>
      </c>
      <c r="I257" s="21">
        <v>0</v>
      </c>
    </row>
    <row r="258" spans="1:9" ht="31.5" x14ac:dyDescent="0.25">
      <c r="A258" s="36" t="s">
        <v>142</v>
      </c>
      <c r="B258" s="36" t="s">
        <v>143</v>
      </c>
      <c r="C258" s="36" t="s">
        <v>2431</v>
      </c>
      <c r="D258" s="36" t="s">
        <v>2432</v>
      </c>
      <c r="E258" s="36" t="s">
        <v>78</v>
      </c>
      <c r="F258" s="21">
        <v>0</v>
      </c>
      <c r="G258" s="21">
        <v>0</v>
      </c>
      <c r="H258" s="21">
        <v>0.06</v>
      </c>
      <c r="I258" s="21">
        <v>0.06</v>
      </c>
    </row>
    <row r="259" spans="1:9" x14ac:dyDescent="0.25">
      <c r="A259" s="36" t="s">
        <v>142</v>
      </c>
      <c r="B259" s="36" t="s">
        <v>143</v>
      </c>
      <c r="C259" s="36" t="s">
        <v>2433</v>
      </c>
      <c r="D259" s="36" t="s">
        <v>1994</v>
      </c>
      <c r="E259" s="36" t="s">
        <v>78</v>
      </c>
      <c r="F259" s="21">
        <v>908.52</v>
      </c>
      <c r="G259" s="21">
        <v>908.52</v>
      </c>
      <c r="H259" s="21">
        <v>908.52</v>
      </c>
      <c r="I259" s="21">
        <v>908.52</v>
      </c>
    </row>
    <row r="260" spans="1:9" x14ac:dyDescent="0.25">
      <c r="A260" s="36" t="s">
        <v>142</v>
      </c>
      <c r="B260" s="36" t="s">
        <v>143</v>
      </c>
      <c r="C260" s="36" t="s">
        <v>2434</v>
      </c>
      <c r="D260" s="36" t="s">
        <v>34</v>
      </c>
      <c r="E260" s="36" t="s">
        <v>32</v>
      </c>
      <c r="F260" s="21">
        <v>1472088.56</v>
      </c>
      <c r="G260" s="21">
        <v>0</v>
      </c>
      <c r="H260" s="21">
        <v>2337938.96</v>
      </c>
      <c r="I260" s="21">
        <v>0</v>
      </c>
    </row>
    <row r="261" spans="1:9" ht="31.5" x14ac:dyDescent="0.25">
      <c r="A261" s="36" t="s">
        <v>142</v>
      </c>
      <c r="B261" s="36" t="s">
        <v>143</v>
      </c>
      <c r="C261" s="36" t="s">
        <v>2435</v>
      </c>
      <c r="D261" s="36" t="s">
        <v>34</v>
      </c>
      <c r="E261" s="36" t="s">
        <v>32</v>
      </c>
      <c r="F261" s="21">
        <v>3799.6</v>
      </c>
      <c r="G261" s="21">
        <v>0</v>
      </c>
      <c r="H261" s="21">
        <v>4032.2</v>
      </c>
      <c r="I261" s="21">
        <v>0</v>
      </c>
    </row>
    <row r="262" spans="1:9" x14ac:dyDescent="0.25">
      <c r="A262" s="36" t="s">
        <v>142</v>
      </c>
      <c r="B262" s="36" t="s">
        <v>143</v>
      </c>
      <c r="C262" s="36" t="s">
        <v>2436</v>
      </c>
      <c r="D262" s="36" t="s">
        <v>34</v>
      </c>
      <c r="E262" s="36" t="s">
        <v>32</v>
      </c>
      <c r="F262" s="21">
        <v>4583032.18</v>
      </c>
      <c r="G262" s="21">
        <v>0</v>
      </c>
      <c r="H262" s="21">
        <v>5433946.5300000003</v>
      </c>
      <c r="I262" s="21">
        <v>0</v>
      </c>
    </row>
    <row r="263" spans="1:9" x14ac:dyDescent="0.25">
      <c r="A263" s="36" t="s">
        <v>142</v>
      </c>
      <c r="B263" s="36" t="s">
        <v>143</v>
      </c>
      <c r="C263" s="36" t="s">
        <v>2437</v>
      </c>
      <c r="D263" s="36" t="s">
        <v>34</v>
      </c>
      <c r="E263" s="36" t="s">
        <v>32</v>
      </c>
      <c r="F263" s="21">
        <f>147876.59+12603.15</f>
        <v>160479.74</v>
      </c>
      <c r="G263" s="21">
        <v>0</v>
      </c>
      <c r="H263" s="21">
        <f>184252.55+11110.5</f>
        <v>195363.05</v>
      </c>
      <c r="I263" s="21">
        <v>0</v>
      </c>
    </row>
    <row r="264" spans="1:9" ht="31.5" x14ac:dyDescent="0.25">
      <c r="A264" s="36" t="s">
        <v>142</v>
      </c>
      <c r="B264" s="36" t="s">
        <v>143</v>
      </c>
      <c r="C264" s="36" t="s">
        <v>2438</v>
      </c>
      <c r="D264" s="36" t="s">
        <v>34</v>
      </c>
      <c r="E264" s="36" t="s">
        <v>32</v>
      </c>
      <c r="F264" s="21">
        <f>145777.25+131150.52</f>
        <v>276927.77</v>
      </c>
      <c r="G264" s="21">
        <v>0</v>
      </c>
      <c r="H264" s="21">
        <v>228842.81</v>
      </c>
      <c r="I264" s="21">
        <v>0</v>
      </c>
    </row>
    <row r="265" spans="1:9" ht="31.5" x14ac:dyDescent="0.25">
      <c r="A265" s="36" t="s">
        <v>142</v>
      </c>
      <c r="B265" s="36" t="s">
        <v>143</v>
      </c>
      <c r="C265" s="36" t="s">
        <v>2439</v>
      </c>
      <c r="D265" s="36" t="s">
        <v>34</v>
      </c>
      <c r="E265" s="36" t="s">
        <v>32</v>
      </c>
      <c r="F265" s="21">
        <v>53881.67</v>
      </c>
      <c r="G265" s="21">
        <v>0</v>
      </c>
      <c r="H265" s="21">
        <v>65045.03</v>
      </c>
      <c r="I265" s="21">
        <v>0</v>
      </c>
    </row>
    <row r="266" spans="1:9" ht="31.5" x14ac:dyDescent="0.25">
      <c r="A266" s="36" t="s">
        <v>142</v>
      </c>
      <c r="B266" s="36" t="s">
        <v>143</v>
      </c>
      <c r="C266" s="36" t="s">
        <v>2440</v>
      </c>
      <c r="D266" s="36" t="s">
        <v>34</v>
      </c>
      <c r="E266" s="36" t="s">
        <v>32</v>
      </c>
      <c r="F266" s="21">
        <v>484271.85</v>
      </c>
      <c r="G266" s="21">
        <v>0</v>
      </c>
      <c r="H266" s="21">
        <v>471856.15</v>
      </c>
      <c r="I266" s="21">
        <v>0</v>
      </c>
    </row>
    <row r="267" spans="1:9" ht="31.5" x14ac:dyDescent="0.25">
      <c r="A267" s="36" t="s">
        <v>142</v>
      </c>
      <c r="B267" s="36" t="s">
        <v>143</v>
      </c>
      <c r="C267" s="36" t="s">
        <v>2441</v>
      </c>
      <c r="D267" s="36" t="s">
        <v>34</v>
      </c>
      <c r="E267" s="36" t="s">
        <v>32</v>
      </c>
      <c r="F267" s="21">
        <v>1119061.45</v>
      </c>
      <c r="G267" s="21">
        <v>0</v>
      </c>
      <c r="H267" s="21">
        <v>1006080</v>
      </c>
      <c r="I267" s="21">
        <v>0</v>
      </c>
    </row>
    <row r="268" spans="1:9" ht="31.5" x14ac:dyDescent="0.25">
      <c r="A268" s="36" t="s">
        <v>142</v>
      </c>
      <c r="B268" s="36" t="s">
        <v>143</v>
      </c>
      <c r="C268" s="36" t="s">
        <v>2442</v>
      </c>
      <c r="D268" s="36" t="s">
        <v>34</v>
      </c>
      <c r="E268" s="36" t="s">
        <v>32</v>
      </c>
      <c r="F268" s="21">
        <v>19812.98</v>
      </c>
      <c r="G268" s="21">
        <v>0</v>
      </c>
      <c r="H268" s="21">
        <v>0</v>
      </c>
      <c r="I268" s="21">
        <v>0</v>
      </c>
    </row>
    <row r="269" spans="1:9" ht="31.5" x14ac:dyDescent="0.25">
      <c r="A269" s="36" t="s">
        <v>142</v>
      </c>
      <c r="B269" s="36" t="s">
        <v>143</v>
      </c>
      <c r="C269" s="36" t="s">
        <v>2443</v>
      </c>
      <c r="D269" s="36" t="s">
        <v>34</v>
      </c>
      <c r="E269" s="36" t="s">
        <v>32</v>
      </c>
      <c r="F269" s="21">
        <v>1041.79</v>
      </c>
      <c r="G269" s="21">
        <v>0</v>
      </c>
      <c r="H269" s="21">
        <v>1041.79</v>
      </c>
      <c r="I269" s="21">
        <v>0</v>
      </c>
    </row>
    <row r="270" spans="1:9" ht="31.5" x14ac:dyDescent="0.25">
      <c r="A270" s="36" t="s">
        <v>142</v>
      </c>
      <c r="B270" s="36" t="s">
        <v>143</v>
      </c>
      <c r="C270" s="36" t="s">
        <v>2444</v>
      </c>
      <c r="D270" s="36" t="s">
        <v>34</v>
      </c>
      <c r="E270" s="36" t="s">
        <v>29</v>
      </c>
      <c r="F270" s="21">
        <v>2138407.73</v>
      </c>
      <c r="G270" s="21">
        <v>0</v>
      </c>
      <c r="H270" s="21">
        <v>2720390.95</v>
      </c>
      <c r="I270" s="21">
        <v>0</v>
      </c>
    </row>
    <row r="271" spans="1:9" ht="31.5" x14ac:dyDescent="0.25">
      <c r="A271" s="36" t="s">
        <v>142</v>
      </c>
      <c r="B271" s="36" t="s">
        <v>143</v>
      </c>
      <c r="C271" s="36" t="s">
        <v>2445</v>
      </c>
      <c r="D271" s="36" t="s">
        <v>34</v>
      </c>
      <c r="E271" s="36" t="s">
        <v>26</v>
      </c>
      <c r="F271" s="21">
        <v>8248040.6200000001</v>
      </c>
      <c r="G271" s="21">
        <v>0</v>
      </c>
      <c r="H271" s="21">
        <v>10445244</v>
      </c>
      <c r="I271" s="21">
        <v>0</v>
      </c>
    </row>
    <row r="272" spans="1:9" x14ac:dyDescent="0.25">
      <c r="A272" s="36" t="s">
        <v>142</v>
      </c>
      <c r="B272" s="36" t="s">
        <v>143</v>
      </c>
      <c r="C272" s="36" t="s">
        <v>2446</v>
      </c>
      <c r="D272" s="36" t="s">
        <v>34</v>
      </c>
      <c r="E272" s="36" t="s">
        <v>2447</v>
      </c>
      <c r="F272" s="21">
        <v>9044431.7699999996</v>
      </c>
      <c r="G272" s="21">
        <v>0</v>
      </c>
      <c r="H272" s="21">
        <v>10816384.16</v>
      </c>
      <c r="I272" s="21">
        <v>0</v>
      </c>
    </row>
    <row r="273" spans="1:9" ht="31.5" x14ac:dyDescent="0.25">
      <c r="A273" s="36" t="s">
        <v>142</v>
      </c>
      <c r="B273" s="36" t="s">
        <v>143</v>
      </c>
      <c r="C273" s="36" t="s">
        <v>2448</v>
      </c>
      <c r="D273" s="20" t="s">
        <v>2449</v>
      </c>
      <c r="E273" s="36" t="s">
        <v>2450</v>
      </c>
      <c r="F273" s="21">
        <v>28309285.940000001</v>
      </c>
      <c r="G273" s="21">
        <v>9436428.6500000004</v>
      </c>
      <c r="H273" s="21">
        <v>33052248.300000001</v>
      </c>
      <c r="I273" s="21">
        <v>8238248.0999999996</v>
      </c>
    </row>
    <row r="274" spans="1:9" x14ac:dyDescent="0.25">
      <c r="A274" s="36" t="s">
        <v>142</v>
      </c>
      <c r="B274" s="36" t="s">
        <v>143</v>
      </c>
      <c r="C274" s="36" t="s">
        <v>221</v>
      </c>
      <c r="D274" s="36">
        <v>38234621</v>
      </c>
      <c r="E274" s="36" t="s">
        <v>35</v>
      </c>
      <c r="F274" s="21">
        <v>3365</v>
      </c>
      <c r="G274" s="21">
        <v>0</v>
      </c>
      <c r="H274" s="21">
        <v>0</v>
      </c>
      <c r="I274" s="21">
        <v>0</v>
      </c>
    </row>
    <row r="275" spans="1:9" x14ac:dyDescent="0.25">
      <c r="A275" s="36" t="s">
        <v>142</v>
      </c>
      <c r="B275" s="36" t="s">
        <v>143</v>
      </c>
      <c r="C275" s="28" t="s">
        <v>4596</v>
      </c>
      <c r="D275" s="36" t="s">
        <v>34</v>
      </c>
      <c r="E275" s="36" t="s">
        <v>78</v>
      </c>
      <c r="F275" s="21">
        <v>261078.27</v>
      </c>
      <c r="G275" s="21">
        <v>22463.23</v>
      </c>
      <c r="H275" s="21">
        <v>995917.99</v>
      </c>
      <c r="I275" s="21">
        <v>36674.07</v>
      </c>
    </row>
    <row r="276" spans="1:9" x14ac:dyDescent="0.25">
      <c r="A276" s="36" t="s">
        <v>142</v>
      </c>
      <c r="B276" s="36" t="s">
        <v>143</v>
      </c>
      <c r="C276" s="36" t="s">
        <v>2448</v>
      </c>
      <c r="D276" s="36" t="s">
        <v>2449</v>
      </c>
      <c r="E276" s="36" t="s">
        <v>78</v>
      </c>
      <c r="F276" s="21">
        <v>898348</v>
      </c>
      <c r="G276" s="21">
        <v>0</v>
      </c>
      <c r="H276" s="21">
        <v>1135240.49</v>
      </c>
      <c r="I276" s="21">
        <v>0</v>
      </c>
    </row>
    <row r="277" spans="1:9" x14ac:dyDescent="0.25">
      <c r="A277" s="36" t="s">
        <v>142</v>
      </c>
      <c r="B277" s="36" t="s">
        <v>143</v>
      </c>
      <c r="C277" s="36" t="s">
        <v>2451</v>
      </c>
      <c r="D277" s="36">
        <v>24779442</v>
      </c>
      <c r="E277" s="36" t="s">
        <v>78</v>
      </c>
      <c r="F277" s="21">
        <v>176.44</v>
      </c>
      <c r="G277" s="21">
        <v>176.44</v>
      </c>
      <c r="H277" s="21">
        <v>0</v>
      </c>
      <c r="I277" s="21">
        <v>0</v>
      </c>
    </row>
    <row r="278" spans="1:9" x14ac:dyDescent="0.25">
      <c r="A278" s="36" t="s">
        <v>142</v>
      </c>
      <c r="B278" s="36" t="s">
        <v>143</v>
      </c>
      <c r="C278" s="36" t="s">
        <v>2452</v>
      </c>
      <c r="D278" s="20" t="s">
        <v>2453</v>
      </c>
      <c r="E278" s="36" t="s">
        <v>78</v>
      </c>
      <c r="F278" s="21">
        <v>1955.24</v>
      </c>
      <c r="G278" s="21">
        <v>1955.24</v>
      </c>
      <c r="H278" s="21">
        <v>0</v>
      </c>
      <c r="I278" s="21">
        <v>0</v>
      </c>
    </row>
    <row r="279" spans="1:9" x14ac:dyDescent="0.25">
      <c r="A279" s="36" t="s">
        <v>142</v>
      </c>
      <c r="B279" s="36" t="s">
        <v>143</v>
      </c>
      <c r="C279" s="36" t="s">
        <v>2454</v>
      </c>
      <c r="D279" s="20" t="s">
        <v>2455</v>
      </c>
      <c r="E279" s="36" t="s">
        <v>78</v>
      </c>
      <c r="F279" s="21">
        <v>147.83000000000001</v>
      </c>
      <c r="G279" s="21">
        <v>147.83000000000001</v>
      </c>
      <c r="H279" s="21">
        <v>0</v>
      </c>
      <c r="I279" s="21">
        <v>0</v>
      </c>
    </row>
    <row r="280" spans="1:9" x14ac:dyDescent="0.25">
      <c r="A280" s="36" t="s">
        <v>142</v>
      </c>
      <c r="B280" s="36" t="s">
        <v>143</v>
      </c>
      <c r="C280" s="36" t="s">
        <v>2264</v>
      </c>
      <c r="D280" s="36">
        <v>23399393</v>
      </c>
      <c r="E280" s="36" t="s">
        <v>78</v>
      </c>
      <c r="F280" s="21">
        <v>4068680.98</v>
      </c>
      <c r="G280" s="21">
        <v>4068680.98</v>
      </c>
      <c r="H280" s="21">
        <v>4068680.98</v>
      </c>
      <c r="I280" s="21">
        <v>4068680.98</v>
      </c>
    </row>
    <row r="281" spans="1:9" x14ac:dyDescent="0.25">
      <c r="A281" s="36" t="s">
        <v>142</v>
      </c>
      <c r="B281" s="36" t="s">
        <v>143</v>
      </c>
      <c r="C281" s="36" t="s">
        <v>2170</v>
      </c>
      <c r="D281" s="36">
        <v>23313925</v>
      </c>
      <c r="E281" s="36" t="s">
        <v>78</v>
      </c>
      <c r="F281" s="21">
        <v>0</v>
      </c>
      <c r="G281" s="21">
        <v>0</v>
      </c>
      <c r="H281" s="21">
        <v>0</v>
      </c>
      <c r="I281" s="21">
        <v>0</v>
      </c>
    </row>
    <row r="282" spans="1:9" x14ac:dyDescent="0.25">
      <c r="A282" s="36" t="s">
        <v>142</v>
      </c>
      <c r="B282" s="36" t="s">
        <v>143</v>
      </c>
      <c r="C282" s="36" t="s">
        <v>196</v>
      </c>
      <c r="D282" s="36">
        <v>31319242</v>
      </c>
      <c r="E282" s="36" t="s">
        <v>78</v>
      </c>
      <c r="F282" s="21">
        <v>0</v>
      </c>
      <c r="G282" s="21">
        <v>0</v>
      </c>
      <c r="H282" s="21">
        <v>17704.73</v>
      </c>
      <c r="I282" s="21">
        <v>0</v>
      </c>
    </row>
    <row r="283" spans="1:9" x14ac:dyDescent="0.25">
      <c r="A283" s="36" t="s">
        <v>142</v>
      </c>
      <c r="B283" s="36" t="s">
        <v>143</v>
      </c>
      <c r="C283" s="36" t="s">
        <v>2456</v>
      </c>
      <c r="D283" s="36">
        <v>42642578</v>
      </c>
      <c r="E283" s="36" t="s">
        <v>78</v>
      </c>
      <c r="F283" s="21">
        <v>0</v>
      </c>
      <c r="G283" s="21">
        <v>0</v>
      </c>
      <c r="H283" s="21">
        <v>2608.86</v>
      </c>
      <c r="I283" s="21">
        <v>0</v>
      </c>
    </row>
    <row r="284" spans="1:9" x14ac:dyDescent="0.25">
      <c r="A284" s="36" t="s">
        <v>142</v>
      </c>
      <c r="B284" s="36" t="s">
        <v>143</v>
      </c>
      <c r="C284" s="36" t="s">
        <v>2457</v>
      </c>
      <c r="D284" s="36">
        <v>42642578</v>
      </c>
      <c r="E284" s="36" t="s">
        <v>78</v>
      </c>
      <c r="F284" s="21">
        <v>0</v>
      </c>
      <c r="G284" s="21">
        <v>0</v>
      </c>
      <c r="H284" s="21">
        <v>384.57</v>
      </c>
      <c r="I284" s="21">
        <v>0</v>
      </c>
    </row>
    <row r="285" spans="1:9" ht="31.5" x14ac:dyDescent="0.25">
      <c r="A285" s="36" t="s">
        <v>142</v>
      </c>
      <c r="B285" s="36" t="s">
        <v>143</v>
      </c>
      <c r="C285" s="36" t="s">
        <v>2458</v>
      </c>
      <c r="D285" s="36">
        <v>35065742</v>
      </c>
      <c r="E285" s="36" t="s">
        <v>78</v>
      </c>
      <c r="F285" s="21">
        <v>3060.29</v>
      </c>
      <c r="G285" s="21">
        <v>0</v>
      </c>
      <c r="H285" s="21">
        <v>7478.06</v>
      </c>
      <c r="I285" s="21">
        <v>0</v>
      </c>
    </row>
    <row r="286" spans="1:9" x14ac:dyDescent="0.25">
      <c r="A286" s="36" t="s">
        <v>142</v>
      </c>
      <c r="B286" s="36" t="s">
        <v>143</v>
      </c>
      <c r="C286" s="36" t="s">
        <v>2459</v>
      </c>
      <c r="D286" s="36">
        <v>35065742</v>
      </c>
      <c r="E286" s="36" t="s">
        <v>78</v>
      </c>
      <c r="F286" s="21">
        <v>0</v>
      </c>
      <c r="G286" s="21">
        <v>0</v>
      </c>
      <c r="H286" s="21">
        <v>125.82</v>
      </c>
      <c r="I286" s="21">
        <v>0</v>
      </c>
    </row>
    <row r="287" spans="1:9" x14ac:dyDescent="0.25">
      <c r="A287" s="36" t="s">
        <v>142</v>
      </c>
      <c r="B287" s="36" t="s">
        <v>143</v>
      </c>
      <c r="C287" s="36" t="s">
        <v>2460</v>
      </c>
      <c r="D287" s="36">
        <v>25992876</v>
      </c>
      <c r="E287" s="36" t="s">
        <v>78</v>
      </c>
      <c r="F287" s="21">
        <v>35043.440000000002</v>
      </c>
      <c r="G287" s="21">
        <v>0</v>
      </c>
      <c r="H287" s="21">
        <v>40177.550000000003</v>
      </c>
      <c r="I287" s="21">
        <v>0</v>
      </c>
    </row>
    <row r="288" spans="1:9" x14ac:dyDescent="0.25">
      <c r="A288" s="36" t="s">
        <v>142</v>
      </c>
      <c r="B288" s="36" t="s">
        <v>143</v>
      </c>
      <c r="C288" s="36" t="s">
        <v>2460</v>
      </c>
      <c r="D288" s="36">
        <v>25992876</v>
      </c>
      <c r="E288" s="36" t="s">
        <v>78</v>
      </c>
      <c r="F288" s="21">
        <v>105124.13</v>
      </c>
      <c r="G288" s="21">
        <v>0</v>
      </c>
      <c r="H288" s="21">
        <v>120648.22</v>
      </c>
      <c r="I288" s="21">
        <v>0</v>
      </c>
    </row>
    <row r="289" spans="1:9" x14ac:dyDescent="0.25">
      <c r="A289" s="36" t="s">
        <v>142</v>
      </c>
      <c r="B289" s="36" t="s">
        <v>143</v>
      </c>
      <c r="C289" s="36" t="s">
        <v>2460</v>
      </c>
      <c r="D289" s="36">
        <v>25992876</v>
      </c>
      <c r="E289" s="36" t="s">
        <v>78</v>
      </c>
      <c r="F289" s="21">
        <v>48520.33</v>
      </c>
      <c r="G289" s="21">
        <v>0</v>
      </c>
      <c r="H289" s="21">
        <v>57146.42</v>
      </c>
      <c r="I289" s="21">
        <v>0</v>
      </c>
    </row>
    <row r="290" spans="1:9" x14ac:dyDescent="0.25">
      <c r="A290" s="36" t="s">
        <v>142</v>
      </c>
      <c r="B290" s="36" t="s">
        <v>143</v>
      </c>
      <c r="C290" s="36" t="s">
        <v>2162</v>
      </c>
      <c r="D290" s="36">
        <v>35922134</v>
      </c>
      <c r="E290" s="36" t="s">
        <v>78</v>
      </c>
      <c r="F290" s="21">
        <v>0</v>
      </c>
      <c r="G290" s="21">
        <v>0</v>
      </c>
      <c r="H290" s="21">
        <v>69164.539999999994</v>
      </c>
      <c r="I290" s="21">
        <v>69164.539999999994</v>
      </c>
    </row>
    <row r="291" spans="1:9" x14ac:dyDescent="0.25">
      <c r="A291" s="36" t="s">
        <v>142</v>
      </c>
      <c r="B291" s="36" t="s">
        <v>143</v>
      </c>
      <c r="C291" s="36" t="s">
        <v>2166</v>
      </c>
      <c r="D291" s="36">
        <v>37385441</v>
      </c>
      <c r="E291" s="36" t="s">
        <v>78</v>
      </c>
      <c r="F291" s="21">
        <v>0</v>
      </c>
      <c r="G291" s="21">
        <v>0</v>
      </c>
      <c r="H291" s="21">
        <v>3660</v>
      </c>
      <c r="I291" s="21">
        <v>3660</v>
      </c>
    </row>
    <row r="292" spans="1:9" x14ac:dyDescent="0.25">
      <c r="A292" s="36" t="s">
        <v>142</v>
      </c>
      <c r="B292" s="36" t="s">
        <v>143</v>
      </c>
      <c r="C292" s="36" t="s">
        <v>2174</v>
      </c>
      <c r="D292" s="36">
        <v>32956181</v>
      </c>
      <c r="E292" s="36" t="s">
        <v>78</v>
      </c>
      <c r="F292" s="21">
        <v>0</v>
      </c>
      <c r="G292" s="21">
        <v>0</v>
      </c>
      <c r="H292" s="21">
        <v>53787.13</v>
      </c>
      <c r="I292" s="21">
        <v>53787.13</v>
      </c>
    </row>
    <row r="293" spans="1:9" x14ac:dyDescent="0.25">
      <c r="A293" s="36" t="s">
        <v>142</v>
      </c>
      <c r="B293" s="36" t="s">
        <v>143</v>
      </c>
      <c r="C293" s="36" t="s">
        <v>2461</v>
      </c>
      <c r="D293" s="36">
        <v>41078382</v>
      </c>
      <c r="E293" s="36" t="s">
        <v>78</v>
      </c>
      <c r="F293" s="21">
        <v>0</v>
      </c>
      <c r="G293" s="21">
        <v>0</v>
      </c>
      <c r="H293" s="21">
        <v>6406.57</v>
      </c>
      <c r="I293" s="21">
        <v>6406.57</v>
      </c>
    </row>
    <row r="294" spans="1:9" x14ac:dyDescent="0.25">
      <c r="A294" s="36" t="s">
        <v>142</v>
      </c>
      <c r="B294" s="36" t="s">
        <v>143</v>
      </c>
      <c r="C294" s="36" t="s">
        <v>2462</v>
      </c>
      <c r="D294" s="36">
        <v>43190492</v>
      </c>
      <c r="E294" s="36" t="s">
        <v>78</v>
      </c>
      <c r="F294" s="21">
        <v>0</v>
      </c>
      <c r="G294" s="21">
        <v>0</v>
      </c>
      <c r="H294" s="21">
        <v>12523.29</v>
      </c>
      <c r="I294" s="21">
        <v>0</v>
      </c>
    </row>
    <row r="295" spans="1:9" x14ac:dyDescent="0.25">
      <c r="A295" s="36" t="s">
        <v>142</v>
      </c>
      <c r="B295" s="36" t="s">
        <v>143</v>
      </c>
      <c r="C295" s="36" t="s">
        <v>2190</v>
      </c>
      <c r="D295" s="36">
        <v>30460473</v>
      </c>
      <c r="E295" s="36" t="s">
        <v>78</v>
      </c>
      <c r="F295" s="21">
        <v>0</v>
      </c>
      <c r="G295" s="21">
        <v>0</v>
      </c>
      <c r="H295" s="21">
        <v>36500</v>
      </c>
      <c r="I295" s="21">
        <v>36500</v>
      </c>
    </row>
    <row r="296" spans="1:9" x14ac:dyDescent="0.25">
      <c r="A296" s="36" t="s">
        <v>142</v>
      </c>
      <c r="B296" s="36" t="s">
        <v>143</v>
      </c>
      <c r="C296" s="36" t="s">
        <v>2192</v>
      </c>
      <c r="D296" s="36">
        <v>39775233</v>
      </c>
      <c r="E296" s="36" t="s">
        <v>78</v>
      </c>
      <c r="F296" s="21">
        <v>0</v>
      </c>
      <c r="G296" s="21">
        <v>0</v>
      </c>
      <c r="H296" s="21">
        <v>109000</v>
      </c>
      <c r="I296" s="21">
        <v>109000</v>
      </c>
    </row>
    <row r="297" spans="1:9" x14ac:dyDescent="0.25">
      <c r="A297" s="36" t="s">
        <v>142</v>
      </c>
      <c r="B297" s="36" t="s">
        <v>143</v>
      </c>
      <c r="C297" s="36" t="s">
        <v>2463</v>
      </c>
      <c r="D297" s="36">
        <v>34933742</v>
      </c>
      <c r="E297" s="36" t="s">
        <v>78</v>
      </c>
      <c r="F297" s="21">
        <v>0</v>
      </c>
      <c r="G297" s="21">
        <v>0</v>
      </c>
      <c r="H297" s="21">
        <v>40818.199999999997</v>
      </c>
      <c r="I297" s="21">
        <v>0</v>
      </c>
    </row>
    <row r="298" spans="1:9" x14ac:dyDescent="0.25">
      <c r="A298" s="36" t="s">
        <v>142</v>
      </c>
      <c r="B298" s="36" t="s">
        <v>143</v>
      </c>
      <c r="C298" s="36" t="s">
        <v>2464</v>
      </c>
      <c r="D298" s="36">
        <v>21860190</v>
      </c>
      <c r="E298" s="36" t="s">
        <v>78</v>
      </c>
      <c r="F298" s="21">
        <v>0</v>
      </c>
      <c r="G298" s="21">
        <v>0</v>
      </c>
      <c r="H298" s="21">
        <v>49999.95</v>
      </c>
      <c r="I298" s="21">
        <v>49999.95</v>
      </c>
    </row>
    <row r="299" spans="1:9" x14ac:dyDescent="0.25">
      <c r="A299" s="36" t="s">
        <v>142</v>
      </c>
      <c r="B299" s="36" t="s">
        <v>143</v>
      </c>
      <c r="C299" s="36" t="s">
        <v>2207</v>
      </c>
      <c r="D299" s="36">
        <v>41447959</v>
      </c>
      <c r="E299" s="36" t="s">
        <v>78</v>
      </c>
      <c r="F299" s="21">
        <v>0</v>
      </c>
      <c r="G299" s="21">
        <v>0</v>
      </c>
      <c r="H299" s="21">
        <v>75738.679999999993</v>
      </c>
      <c r="I299" s="21">
        <v>75738.679999999993</v>
      </c>
    </row>
    <row r="300" spans="1:9" x14ac:dyDescent="0.25">
      <c r="A300" s="36" t="s">
        <v>142</v>
      </c>
      <c r="B300" s="36" t="s">
        <v>143</v>
      </c>
      <c r="C300" s="36" t="s">
        <v>2223</v>
      </c>
      <c r="D300" s="36">
        <v>37206368</v>
      </c>
      <c r="E300" s="36" t="s">
        <v>78</v>
      </c>
      <c r="F300" s="21">
        <v>0</v>
      </c>
      <c r="G300" s="21">
        <v>0</v>
      </c>
      <c r="H300" s="21">
        <v>54600</v>
      </c>
      <c r="I300" s="21">
        <v>54600</v>
      </c>
    </row>
    <row r="301" spans="1:9" x14ac:dyDescent="0.25">
      <c r="A301" s="36" t="s">
        <v>142</v>
      </c>
      <c r="B301" s="36" t="s">
        <v>143</v>
      </c>
      <c r="C301" s="36" t="s">
        <v>2225</v>
      </c>
      <c r="D301" s="36">
        <v>40903202</v>
      </c>
      <c r="E301" s="36" t="s">
        <v>78</v>
      </c>
      <c r="F301" s="21">
        <v>0</v>
      </c>
      <c r="G301" s="21">
        <v>0</v>
      </c>
      <c r="H301" s="21">
        <v>53999.98</v>
      </c>
      <c r="I301" s="21">
        <v>53999.98</v>
      </c>
    </row>
    <row r="302" spans="1:9" x14ac:dyDescent="0.25">
      <c r="A302" s="36" t="s">
        <v>142</v>
      </c>
      <c r="B302" s="36" t="s">
        <v>143</v>
      </c>
      <c r="C302" s="36" t="s">
        <v>2245</v>
      </c>
      <c r="D302" s="36">
        <v>32938047</v>
      </c>
      <c r="E302" s="36" t="s">
        <v>78</v>
      </c>
      <c r="F302" s="21">
        <v>0</v>
      </c>
      <c r="G302" s="21">
        <v>0</v>
      </c>
      <c r="H302" s="21">
        <v>350587.5</v>
      </c>
      <c r="I302" s="21">
        <v>61927.5</v>
      </c>
    </row>
    <row r="303" spans="1:9" x14ac:dyDescent="0.25">
      <c r="A303" s="36" t="s">
        <v>142</v>
      </c>
      <c r="B303" s="36" t="s">
        <v>143</v>
      </c>
      <c r="C303" s="36" t="s">
        <v>2319</v>
      </c>
      <c r="D303" s="36">
        <v>41152392</v>
      </c>
      <c r="E303" s="36" t="s">
        <v>78</v>
      </c>
      <c r="F303" s="21">
        <v>0</v>
      </c>
      <c r="G303" s="21">
        <v>0</v>
      </c>
      <c r="H303" s="21">
        <v>44814.96</v>
      </c>
      <c r="I303" s="21">
        <v>44814.96</v>
      </c>
    </row>
    <row r="304" spans="1:9" x14ac:dyDescent="0.25">
      <c r="A304" s="36" t="s">
        <v>142</v>
      </c>
      <c r="B304" s="36" t="s">
        <v>143</v>
      </c>
      <c r="C304" s="36" t="s">
        <v>225</v>
      </c>
      <c r="D304" s="36">
        <v>38928521</v>
      </c>
      <c r="E304" s="36" t="s">
        <v>78</v>
      </c>
      <c r="F304" s="21">
        <v>0</v>
      </c>
      <c r="G304" s="21">
        <v>0</v>
      </c>
      <c r="H304" s="21">
        <v>23500</v>
      </c>
      <c r="I304" s="21">
        <v>23500</v>
      </c>
    </row>
    <row r="305" spans="1:9" x14ac:dyDescent="0.25">
      <c r="A305" s="36" t="s">
        <v>142</v>
      </c>
      <c r="B305" s="36" t="s">
        <v>143</v>
      </c>
      <c r="C305" s="36" t="s">
        <v>2355</v>
      </c>
      <c r="D305" s="36">
        <v>43195506</v>
      </c>
      <c r="E305" s="36" t="s">
        <v>78</v>
      </c>
      <c r="F305" s="21">
        <v>0</v>
      </c>
      <c r="G305" s="21">
        <v>0</v>
      </c>
      <c r="H305" s="21">
        <v>6215.53</v>
      </c>
      <c r="I305" s="21">
        <v>0</v>
      </c>
    </row>
    <row r="306" spans="1:9" ht="63" x14ac:dyDescent="0.25">
      <c r="A306" s="36" t="s">
        <v>142</v>
      </c>
      <c r="B306" s="36" t="s">
        <v>143</v>
      </c>
      <c r="C306" s="36" t="s">
        <v>2465</v>
      </c>
      <c r="D306" s="36">
        <v>38793911</v>
      </c>
      <c r="E306" s="36" t="s">
        <v>78</v>
      </c>
      <c r="F306" s="21">
        <v>0</v>
      </c>
      <c r="G306" s="21">
        <v>0</v>
      </c>
      <c r="H306" s="21">
        <v>286.35999999995698</v>
      </c>
      <c r="I306" s="21">
        <v>0</v>
      </c>
    </row>
    <row r="307" spans="1:9" ht="47.25" x14ac:dyDescent="0.25">
      <c r="A307" s="36" t="s">
        <v>142</v>
      </c>
      <c r="B307" s="36" t="s">
        <v>143</v>
      </c>
      <c r="C307" s="36" t="s">
        <v>1090</v>
      </c>
      <c r="D307" s="36" t="s">
        <v>1091</v>
      </c>
      <c r="E307" s="36" t="s">
        <v>78</v>
      </c>
      <c r="F307" s="21">
        <v>0</v>
      </c>
      <c r="G307" s="21">
        <v>0</v>
      </c>
      <c r="H307" s="21">
        <v>227647.930000005</v>
      </c>
      <c r="I307" s="21">
        <v>0</v>
      </c>
    </row>
    <row r="308" spans="1:9" ht="31.5" x14ac:dyDescent="0.25">
      <c r="A308" s="36" t="s">
        <v>142</v>
      </c>
      <c r="B308" s="36" t="s">
        <v>143</v>
      </c>
      <c r="C308" s="36" t="s">
        <v>2466</v>
      </c>
      <c r="D308" s="36" t="s">
        <v>34</v>
      </c>
      <c r="E308" s="36" t="s">
        <v>78</v>
      </c>
      <c r="F308" s="21">
        <f>12746890.42+1748003.59-764898.35</f>
        <v>13729995.66</v>
      </c>
      <c r="G308" s="21">
        <v>0</v>
      </c>
      <c r="H308" s="21">
        <f>14748118.18+91950.29</f>
        <v>14840068.469999999</v>
      </c>
      <c r="I308" s="21">
        <v>0</v>
      </c>
    </row>
    <row r="309" spans="1:9" ht="31.5" x14ac:dyDescent="0.25">
      <c r="A309" s="36" t="s">
        <v>142</v>
      </c>
      <c r="B309" s="36" t="s">
        <v>143</v>
      </c>
      <c r="C309" s="36" t="s">
        <v>2467</v>
      </c>
      <c r="D309" s="36">
        <v>33133003</v>
      </c>
      <c r="E309" s="36" t="s">
        <v>78</v>
      </c>
      <c r="F309" s="21">
        <v>341967.05</v>
      </c>
      <c r="G309" s="21">
        <v>0</v>
      </c>
      <c r="H309" s="21">
        <v>0</v>
      </c>
      <c r="I309" s="21">
        <v>0</v>
      </c>
    </row>
    <row r="310" spans="1:9" x14ac:dyDescent="0.25">
      <c r="A310" s="26" t="s">
        <v>45</v>
      </c>
      <c r="B310" s="26" t="s">
        <v>34</v>
      </c>
      <c r="C310" s="26" t="s">
        <v>34</v>
      </c>
      <c r="D310" s="26" t="s">
        <v>34</v>
      </c>
      <c r="E310" s="26" t="s">
        <v>34</v>
      </c>
      <c r="F310" s="27">
        <f>SUM(F59:F309)</f>
        <v>119552033.48999996</v>
      </c>
      <c r="G310" s="27">
        <f>SUM(G59:G309)</f>
        <v>39415634.939999998</v>
      </c>
      <c r="H310" s="27">
        <f>SUM(H59:H309)</f>
        <v>145116503.45999998</v>
      </c>
      <c r="I310" s="27">
        <f>SUM(I59:I309)</f>
        <v>33574971.960000001</v>
      </c>
    </row>
    <row r="311" spans="1:9" ht="47.25" x14ac:dyDescent="0.25">
      <c r="A311" s="37" t="s">
        <v>4700</v>
      </c>
      <c r="B311" s="24" t="s">
        <v>2468</v>
      </c>
      <c r="C311" s="28" t="s">
        <v>4596</v>
      </c>
      <c r="D311" s="24" t="s">
        <v>34</v>
      </c>
      <c r="E311" s="24" t="s">
        <v>35</v>
      </c>
      <c r="F311" s="25">
        <v>0</v>
      </c>
      <c r="G311" s="25">
        <v>0</v>
      </c>
      <c r="H311" s="25">
        <v>2900</v>
      </c>
      <c r="I311" s="25">
        <v>0</v>
      </c>
    </row>
    <row r="312" spans="1:9" ht="63" x14ac:dyDescent="0.25">
      <c r="A312" s="37" t="s">
        <v>4700</v>
      </c>
      <c r="B312" s="24" t="s">
        <v>2468</v>
      </c>
      <c r="C312" s="24" t="s">
        <v>2476</v>
      </c>
      <c r="D312" s="24" t="s">
        <v>2477</v>
      </c>
      <c r="E312" s="24" t="s">
        <v>35</v>
      </c>
      <c r="F312" s="25">
        <v>0</v>
      </c>
      <c r="G312" s="25">
        <v>0</v>
      </c>
      <c r="H312" s="25">
        <v>6000</v>
      </c>
      <c r="I312" s="25">
        <v>0</v>
      </c>
    </row>
    <row r="313" spans="1:9" ht="63" x14ac:dyDescent="0.25">
      <c r="A313" s="37" t="s">
        <v>4700</v>
      </c>
      <c r="B313" s="24" t="s">
        <v>2468</v>
      </c>
      <c r="C313" s="24" t="s">
        <v>2478</v>
      </c>
      <c r="D313" s="24" t="s">
        <v>2479</v>
      </c>
      <c r="E313" s="24" t="s">
        <v>35</v>
      </c>
      <c r="F313" s="25">
        <v>0</v>
      </c>
      <c r="G313" s="25">
        <v>0</v>
      </c>
      <c r="H313" s="25">
        <v>22810</v>
      </c>
      <c r="I313" s="25">
        <v>0</v>
      </c>
    </row>
    <row r="314" spans="1:9" ht="63" x14ac:dyDescent="0.25">
      <c r="A314" s="37" t="s">
        <v>4700</v>
      </c>
      <c r="B314" s="24" t="s">
        <v>2468</v>
      </c>
      <c r="C314" s="24" t="s">
        <v>2480</v>
      </c>
      <c r="D314" s="24" t="s">
        <v>2481</v>
      </c>
      <c r="E314" s="24" t="s">
        <v>35</v>
      </c>
      <c r="F314" s="25">
        <v>0</v>
      </c>
      <c r="G314" s="25">
        <v>0</v>
      </c>
      <c r="H314" s="25">
        <v>7580.5</v>
      </c>
      <c r="I314" s="25">
        <v>0</v>
      </c>
    </row>
    <row r="315" spans="1:9" ht="47.25" x14ac:dyDescent="0.25">
      <c r="A315" s="37" t="s">
        <v>4700</v>
      </c>
      <c r="B315" s="24" t="s">
        <v>2468</v>
      </c>
      <c r="C315" s="24" t="s">
        <v>2482</v>
      </c>
      <c r="D315" s="24" t="s">
        <v>54</v>
      </c>
      <c r="E315" s="24" t="s">
        <v>32</v>
      </c>
      <c r="F315" s="25">
        <v>0</v>
      </c>
      <c r="G315" s="25">
        <v>0</v>
      </c>
      <c r="H315" s="25">
        <v>159061.31</v>
      </c>
      <c r="I315" s="25">
        <v>0</v>
      </c>
    </row>
    <row r="316" spans="1:9" x14ac:dyDescent="0.25">
      <c r="A316" s="26" t="s">
        <v>45</v>
      </c>
      <c r="B316" s="26" t="s">
        <v>34</v>
      </c>
      <c r="C316" s="26" t="s">
        <v>34</v>
      </c>
      <c r="D316" s="26" t="s">
        <v>34</v>
      </c>
      <c r="E316" s="26" t="s">
        <v>34</v>
      </c>
      <c r="F316" s="27">
        <f>SUM(F311:F315)</f>
        <v>0</v>
      </c>
      <c r="G316" s="27">
        <f>SUM(G311:G315)</f>
        <v>0</v>
      </c>
      <c r="H316" s="27">
        <f>SUM(H311:H315)</f>
        <v>198351.81</v>
      </c>
      <c r="I316" s="27">
        <f>SUM(I311:I315)</f>
        <v>0</v>
      </c>
    </row>
    <row r="317" spans="1:9" ht="31.5" x14ac:dyDescent="0.25">
      <c r="A317" s="20" t="s">
        <v>4692</v>
      </c>
      <c r="B317" s="20" t="s">
        <v>2483</v>
      </c>
      <c r="C317" s="20" t="s">
        <v>26</v>
      </c>
      <c r="D317" s="20" t="s">
        <v>2483</v>
      </c>
      <c r="E317" s="20" t="s">
        <v>26</v>
      </c>
      <c r="F317" s="21">
        <v>14490.98</v>
      </c>
      <c r="G317" s="21">
        <v>0</v>
      </c>
      <c r="H317" s="21">
        <v>21415.200000000001</v>
      </c>
      <c r="I317" s="21">
        <v>0</v>
      </c>
    </row>
    <row r="318" spans="1:9" x14ac:dyDescent="0.25">
      <c r="A318" s="20" t="s">
        <v>4692</v>
      </c>
      <c r="B318" s="20" t="s">
        <v>2483</v>
      </c>
      <c r="C318" s="20" t="s">
        <v>32</v>
      </c>
      <c r="D318" s="20" t="s">
        <v>2483</v>
      </c>
      <c r="E318" s="20" t="s">
        <v>32</v>
      </c>
      <c r="F318" s="21">
        <v>3510</v>
      </c>
      <c r="G318" s="21">
        <v>0</v>
      </c>
      <c r="H318" s="21">
        <v>11367.54</v>
      </c>
      <c r="I318" s="21">
        <v>0</v>
      </c>
    </row>
    <row r="319" spans="1:9" x14ac:dyDescent="0.25">
      <c r="A319" s="20" t="s">
        <v>4692</v>
      </c>
      <c r="B319" s="20" t="s">
        <v>2483</v>
      </c>
      <c r="C319" s="20" t="s">
        <v>35</v>
      </c>
      <c r="D319" s="20" t="s">
        <v>2483</v>
      </c>
      <c r="E319" s="20" t="s">
        <v>35</v>
      </c>
      <c r="F319" s="21">
        <v>30500</v>
      </c>
      <c r="G319" s="21">
        <v>0</v>
      </c>
      <c r="H319" s="21">
        <v>0</v>
      </c>
      <c r="I319" s="21">
        <v>0</v>
      </c>
    </row>
    <row r="320" spans="1:9" x14ac:dyDescent="0.25">
      <c r="A320" s="26" t="s">
        <v>45</v>
      </c>
      <c r="B320" s="26" t="s">
        <v>34</v>
      </c>
      <c r="C320" s="26" t="s">
        <v>34</v>
      </c>
      <c r="D320" s="26" t="s">
        <v>34</v>
      </c>
      <c r="E320" s="26" t="s">
        <v>34</v>
      </c>
      <c r="F320" s="27">
        <f>SUM(F317:F319)</f>
        <v>48500.979999999996</v>
      </c>
      <c r="G320" s="27">
        <f>SUM(G317:G319)</f>
        <v>0</v>
      </c>
      <c r="H320" s="27">
        <f>SUM(H317:H319)</f>
        <v>32782.740000000005</v>
      </c>
      <c r="I320" s="27">
        <f>SUM(I317:I319)</f>
        <v>0</v>
      </c>
    </row>
    <row r="321" spans="1:9" x14ac:dyDescent="0.25">
      <c r="A321" s="24" t="s">
        <v>2485</v>
      </c>
      <c r="B321" s="24" t="s">
        <v>2486</v>
      </c>
      <c r="C321" s="20" t="s">
        <v>34</v>
      </c>
      <c r="D321" s="20" t="s">
        <v>34</v>
      </c>
      <c r="E321" s="20" t="s">
        <v>34</v>
      </c>
      <c r="F321" s="21">
        <v>0</v>
      </c>
      <c r="G321" s="21">
        <v>0</v>
      </c>
      <c r="H321" s="21">
        <v>0</v>
      </c>
      <c r="I321" s="21">
        <v>0</v>
      </c>
    </row>
    <row r="322" spans="1:9" x14ac:dyDescent="0.25">
      <c r="A322" s="26" t="s">
        <v>45</v>
      </c>
      <c r="B322" s="26" t="s">
        <v>34</v>
      </c>
      <c r="C322" s="26" t="s">
        <v>34</v>
      </c>
      <c r="D322" s="26" t="s">
        <v>34</v>
      </c>
      <c r="E322" s="26" t="s">
        <v>34</v>
      </c>
      <c r="F322" s="27">
        <f>SUM(F321)</f>
        <v>0</v>
      </c>
      <c r="G322" s="27">
        <f>SUM(G321)</f>
        <v>0</v>
      </c>
      <c r="H322" s="27">
        <f>SUM(H321)</f>
        <v>0</v>
      </c>
      <c r="I322" s="27">
        <f>SUM(I321)</f>
        <v>0</v>
      </c>
    </row>
    <row r="323" spans="1:9" x14ac:dyDescent="0.25">
      <c r="A323" s="24" t="s">
        <v>4697</v>
      </c>
      <c r="B323" s="20" t="s">
        <v>2489</v>
      </c>
      <c r="C323" s="20" t="s">
        <v>2490</v>
      </c>
      <c r="D323" s="20" t="s">
        <v>2491</v>
      </c>
      <c r="E323" s="20" t="s">
        <v>35</v>
      </c>
      <c r="F323" s="21">
        <v>0</v>
      </c>
      <c r="G323" s="21">
        <v>0</v>
      </c>
      <c r="H323" s="21">
        <v>3064.9</v>
      </c>
      <c r="I323" s="21">
        <v>0</v>
      </c>
    </row>
    <row r="324" spans="1:9" x14ac:dyDescent="0.25">
      <c r="A324" s="24" t="s">
        <v>4697</v>
      </c>
      <c r="B324" s="20" t="s">
        <v>2489</v>
      </c>
      <c r="C324" s="20" t="s">
        <v>2492</v>
      </c>
      <c r="D324" s="20" t="s">
        <v>18</v>
      </c>
      <c r="E324" s="20" t="s">
        <v>35</v>
      </c>
      <c r="F324" s="21">
        <v>0</v>
      </c>
      <c r="G324" s="21">
        <v>0</v>
      </c>
      <c r="H324" s="21">
        <v>7090.16</v>
      </c>
      <c r="I324" s="21">
        <v>0</v>
      </c>
    </row>
    <row r="325" spans="1:9" x14ac:dyDescent="0.25">
      <c r="A325" s="24" t="s">
        <v>4697</v>
      </c>
      <c r="B325" s="20" t="s">
        <v>2489</v>
      </c>
      <c r="C325" s="20" t="s">
        <v>2493</v>
      </c>
      <c r="D325" s="20" t="s">
        <v>2494</v>
      </c>
      <c r="E325" s="20" t="s">
        <v>32</v>
      </c>
      <c r="F325" s="21">
        <v>30514.92</v>
      </c>
      <c r="G325" s="21">
        <v>0</v>
      </c>
      <c r="H325" s="21">
        <v>28891.53</v>
      </c>
      <c r="I325" s="21">
        <v>0</v>
      </c>
    </row>
    <row r="326" spans="1:9" x14ac:dyDescent="0.25">
      <c r="A326" s="24" t="s">
        <v>4697</v>
      </c>
      <c r="B326" s="20" t="s">
        <v>2489</v>
      </c>
      <c r="C326" s="20" t="s">
        <v>2493</v>
      </c>
      <c r="D326" s="20" t="s">
        <v>54</v>
      </c>
      <c r="E326" s="20" t="s">
        <v>32</v>
      </c>
      <c r="F326" s="21">
        <v>37846.42</v>
      </c>
      <c r="G326" s="21">
        <v>0</v>
      </c>
      <c r="H326" s="21">
        <v>29825.5</v>
      </c>
      <c r="I326" s="21">
        <v>0</v>
      </c>
    </row>
    <row r="327" spans="1:9" ht="31.5" x14ac:dyDescent="0.25">
      <c r="A327" s="24" t="s">
        <v>4697</v>
      </c>
      <c r="B327" s="20" t="s">
        <v>2489</v>
      </c>
      <c r="C327" s="20" t="s">
        <v>26</v>
      </c>
      <c r="D327" s="20" t="s">
        <v>34</v>
      </c>
      <c r="E327" s="20" t="s">
        <v>26</v>
      </c>
      <c r="F327" s="21">
        <v>32226.69</v>
      </c>
      <c r="G327" s="21">
        <v>0</v>
      </c>
      <c r="H327" s="21">
        <v>62960.71</v>
      </c>
      <c r="I327" s="21">
        <v>0</v>
      </c>
    </row>
    <row r="328" spans="1:9" x14ac:dyDescent="0.25">
      <c r="A328" s="26" t="s">
        <v>45</v>
      </c>
      <c r="B328" s="26" t="s">
        <v>34</v>
      </c>
      <c r="C328" s="26" t="s">
        <v>34</v>
      </c>
      <c r="D328" s="26" t="s">
        <v>34</v>
      </c>
      <c r="E328" s="26" t="s">
        <v>34</v>
      </c>
      <c r="F328" s="27">
        <f>SUM(F323:F327)</f>
        <v>100588.03</v>
      </c>
      <c r="G328" s="27">
        <f>SUM(G323:G327)</f>
        <v>0</v>
      </c>
      <c r="H328" s="27">
        <f>SUM(H323:H327)</f>
        <v>131832.79999999999</v>
      </c>
      <c r="I328" s="27">
        <f>SUM(I323:I327)</f>
        <v>0</v>
      </c>
    </row>
    <row r="329" spans="1:9" x14ac:dyDescent="0.25">
      <c r="A329" s="24" t="s">
        <v>4701</v>
      </c>
      <c r="B329" s="24" t="s">
        <v>2495</v>
      </c>
      <c r="C329" s="20" t="s">
        <v>2507</v>
      </c>
      <c r="D329" s="20">
        <v>41992010</v>
      </c>
      <c r="E329" s="20" t="s">
        <v>35</v>
      </c>
      <c r="F329" s="21">
        <v>250</v>
      </c>
      <c r="G329" s="21">
        <v>0</v>
      </c>
      <c r="H329" s="21">
        <v>0</v>
      </c>
      <c r="I329" s="21">
        <v>0</v>
      </c>
    </row>
    <row r="330" spans="1:9" x14ac:dyDescent="0.25">
      <c r="A330" s="24" t="s">
        <v>4701</v>
      </c>
      <c r="B330" s="24" t="s">
        <v>2495</v>
      </c>
      <c r="C330" s="20" t="s">
        <v>2508</v>
      </c>
      <c r="D330" s="20">
        <v>35917061</v>
      </c>
      <c r="E330" s="20" t="s">
        <v>35</v>
      </c>
      <c r="F330" s="21">
        <v>428828.38</v>
      </c>
      <c r="G330" s="21">
        <v>0</v>
      </c>
      <c r="H330" s="21">
        <v>377785.95</v>
      </c>
      <c r="I330" s="21">
        <v>0</v>
      </c>
    </row>
    <row r="331" spans="1:9" x14ac:dyDescent="0.25">
      <c r="A331" s="24" t="s">
        <v>4701</v>
      </c>
      <c r="B331" s="24" t="s">
        <v>2495</v>
      </c>
      <c r="C331" s="28" t="s">
        <v>4596</v>
      </c>
      <c r="D331" s="20" t="s">
        <v>34</v>
      </c>
      <c r="E331" s="20" t="s">
        <v>35</v>
      </c>
      <c r="F331" s="21">
        <v>5700</v>
      </c>
      <c r="G331" s="21">
        <v>0</v>
      </c>
      <c r="H331" s="21">
        <v>0</v>
      </c>
      <c r="I331" s="21">
        <v>0</v>
      </c>
    </row>
    <row r="332" spans="1:9" x14ac:dyDescent="0.25">
      <c r="A332" s="24" t="s">
        <v>4701</v>
      </c>
      <c r="B332" s="24" t="s">
        <v>2495</v>
      </c>
      <c r="C332" s="20" t="s">
        <v>2509</v>
      </c>
      <c r="D332" s="20">
        <v>34927126</v>
      </c>
      <c r="E332" s="20" t="s">
        <v>35</v>
      </c>
      <c r="F332" s="21">
        <v>694.18</v>
      </c>
      <c r="G332" s="21">
        <v>0</v>
      </c>
      <c r="H332" s="21">
        <v>0</v>
      </c>
      <c r="I332" s="21">
        <v>0</v>
      </c>
    </row>
    <row r="333" spans="1:9" x14ac:dyDescent="0.25">
      <c r="A333" s="24" t="s">
        <v>4701</v>
      </c>
      <c r="B333" s="24" t="s">
        <v>2495</v>
      </c>
      <c r="C333" s="20" t="s">
        <v>2510</v>
      </c>
      <c r="D333" s="20">
        <v>31319242</v>
      </c>
      <c r="E333" s="20" t="s">
        <v>35</v>
      </c>
      <c r="F333" s="21">
        <v>3781.81</v>
      </c>
      <c r="G333" s="21">
        <v>0</v>
      </c>
      <c r="H333" s="21">
        <v>5161.8999999999996</v>
      </c>
      <c r="I333" s="21">
        <v>0</v>
      </c>
    </row>
    <row r="334" spans="1:9" ht="31.5" x14ac:dyDescent="0.25">
      <c r="A334" s="24" t="s">
        <v>4701</v>
      </c>
      <c r="B334" s="24" t="s">
        <v>2495</v>
      </c>
      <c r="C334" s="20" t="s">
        <v>2511</v>
      </c>
      <c r="D334" s="20">
        <v>31815383</v>
      </c>
      <c r="E334" s="20" t="s">
        <v>35</v>
      </c>
      <c r="F334" s="21">
        <v>750</v>
      </c>
      <c r="G334" s="21">
        <v>0</v>
      </c>
      <c r="H334" s="21">
        <v>50</v>
      </c>
      <c r="I334" s="21">
        <v>0</v>
      </c>
    </row>
    <row r="335" spans="1:9" x14ac:dyDescent="0.25">
      <c r="A335" s="26" t="s">
        <v>45</v>
      </c>
      <c r="B335" s="26" t="s">
        <v>34</v>
      </c>
      <c r="C335" s="26" t="s">
        <v>34</v>
      </c>
      <c r="D335" s="26" t="s">
        <v>34</v>
      </c>
      <c r="E335" s="26" t="s">
        <v>34</v>
      </c>
      <c r="F335" s="27">
        <f>SUM(F329:F334)</f>
        <v>440004.37</v>
      </c>
      <c r="G335" s="27">
        <f>SUM(G329:G334)</f>
        <v>0</v>
      </c>
      <c r="H335" s="27">
        <f>SUM(H329:H334)</f>
        <v>382997.85000000003</v>
      </c>
      <c r="I335" s="27">
        <f>SUM(I329:I334)</f>
        <v>0</v>
      </c>
    </row>
    <row r="336" spans="1:9" x14ac:dyDescent="0.25">
      <c r="A336" s="36" t="s">
        <v>2512</v>
      </c>
      <c r="B336" s="36">
        <v>32143728</v>
      </c>
      <c r="C336" s="36" t="s">
        <v>2525</v>
      </c>
      <c r="D336" s="36">
        <v>20881505</v>
      </c>
      <c r="E336" s="20" t="s">
        <v>35</v>
      </c>
      <c r="F336" s="21">
        <v>504</v>
      </c>
      <c r="G336" s="21">
        <v>0</v>
      </c>
      <c r="H336" s="21">
        <v>624</v>
      </c>
      <c r="I336" s="21">
        <v>0</v>
      </c>
    </row>
    <row r="337" spans="1:9" x14ac:dyDescent="0.25">
      <c r="A337" s="36" t="s">
        <v>2512</v>
      </c>
      <c r="B337" s="36">
        <v>32143728</v>
      </c>
      <c r="C337" s="36" t="s">
        <v>2519</v>
      </c>
      <c r="D337" s="36">
        <v>14360570</v>
      </c>
      <c r="E337" s="20" t="s">
        <v>35</v>
      </c>
      <c r="F337" s="21">
        <v>1050</v>
      </c>
      <c r="G337" s="21">
        <v>0</v>
      </c>
      <c r="H337" s="21">
        <v>2690</v>
      </c>
      <c r="I337" s="21">
        <v>0</v>
      </c>
    </row>
    <row r="338" spans="1:9" x14ac:dyDescent="0.25">
      <c r="A338" s="36" t="s">
        <v>2512</v>
      </c>
      <c r="B338" s="36">
        <v>32143728</v>
      </c>
      <c r="C338" s="36" t="s">
        <v>2526</v>
      </c>
      <c r="D338" s="36">
        <v>30083966</v>
      </c>
      <c r="E338" s="20" t="s">
        <v>35</v>
      </c>
      <c r="F338" s="21">
        <v>25178.28</v>
      </c>
      <c r="G338" s="21">
        <v>0</v>
      </c>
      <c r="H338" s="21">
        <v>19376.73</v>
      </c>
      <c r="I338" s="21">
        <v>0</v>
      </c>
    </row>
    <row r="339" spans="1:9" x14ac:dyDescent="0.25">
      <c r="A339" s="36" t="s">
        <v>2512</v>
      </c>
      <c r="B339" s="36">
        <v>32143728</v>
      </c>
      <c r="C339" s="28" t="s">
        <v>4596</v>
      </c>
      <c r="D339" s="36" t="s">
        <v>34</v>
      </c>
      <c r="E339" s="20" t="s">
        <v>35</v>
      </c>
      <c r="F339" s="21">
        <v>1808</v>
      </c>
      <c r="G339" s="21">
        <v>0</v>
      </c>
      <c r="H339" s="21">
        <v>4375</v>
      </c>
      <c r="I339" s="21">
        <v>0</v>
      </c>
    </row>
    <row r="340" spans="1:9" x14ac:dyDescent="0.25">
      <c r="A340" s="36" t="s">
        <v>2512</v>
      </c>
      <c r="B340" s="36">
        <v>32143728</v>
      </c>
      <c r="C340" s="36" t="s">
        <v>2527</v>
      </c>
      <c r="D340" s="36">
        <v>21560768</v>
      </c>
      <c r="E340" s="20" t="s">
        <v>35</v>
      </c>
      <c r="F340" s="21">
        <v>774.71</v>
      </c>
      <c r="G340" s="21">
        <v>0</v>
      </c>
      <c r="H340" s="21">
        <v>282.99</v>
      </c>
      <c r="I340" s="21">
        <v>0</v>
      </c>
    </row>
    <row r="341" spans="1:9" x14ac:dyDescent="0.25">
      <c r="A341" s="36" t="s">
        <v>2512</v>
      </c>
      <c r="B341" s="20" t="s">
        <v>2513</v>
      </c>
      <c r="C341" s="20" t="s">
        <v>2528</v>
      </c>
      <c r="D341" s="20" t="s">
        <v>2161</v>
      </c>
      <c r="E341" s="20" t="s">
        <v>35</v>
      </c>
      <c r="F341" s="21">
        <v>0</v>
      </c>
      <c r="G341" s="21">
        <v>0</v>
      </c>
      <c r="H341" s="21">
        <v>1169</v>
      </c>
      <c r="I341" s="21">
        <v>0</v>
      </c>
    </row>
    <row r="342" spans="1:9" x14ac:dyDescent="0.25">
      <c r="A342" s="36" t="s">
        <v>2512</v>
      </c>
      <c r="B342" s="36">
        <v>32143728</v>
      </c>
      <c r="C342" s="28" t="s">
        <v>4596</v>
      </c>
      <c r="D342" s="36" t="s">
        <v>34</v>
      </c>
      <c r="E342" s="20" t="s">
        <v>78</v>
      </c>
      <c r="F342" s="21">
        <v>1800</v>
      </c>
      <c r="G342" s="21">
        <v>0</v>
      </c>
      <c r="H342" s="21">
        <v>0</v>
      </c>
      <c r="I342" s="21">
        <v>0</v>
      </c>
    </row>
    <row r="343" spans="1:9" x14ac:dyDescent="0.25">
      <c r="A343" s="36" t="s">
        <v>2512</v>
      </c>
      <c r="B343" s="36">
        <v>32143728</v>
      </c>
      <c r="C343" s="36" t="s">
        <v>2529</v>
      </c>
      <c r="D343" s="36" t="s">
        <v>34</v>
      </c>
      <c r="E343" s="20" t="s">
        <v>78</v>
      </c>
      <c r="F343" s="21">
        <v>2001.47</v>
      </c>
      <c r="G343" s="21">
        <v>0</v>
      </c>
      <c r="H343" s="21">
        <v>3497.5</v>
      </c>
      <c r="I343" s="21">
        <v>0</v>
      </c>
    </row>
    <row r="344" spans="1:9" x14ac:dyDescent="0.25">
      <c r="A344" s="36" t="s">
        <v>2512</v>
      </c>
      <c r="B344" s="36">
        <v>32143728</v>
      </c>
      <c r="C344" s="28" t="s">
        <v>4596</v>
      </c>
      <c r="D344" s="36" t="s">
        <v>34</v>
      </c>
      <c r="E344" s="20" t="s">
        <v>78</v>
      </c>
      <c r="F344" s="21">
        <v>44667</v>
      </c>
      <c r="G344" s="21">
        <v>0</v>
      </c>
      <c r="H344" s="21">
        <v>63747</v>
      </c>
      <c r="I344" s="21">
        <v>0</v>
      </c>
    </row>
    <row r="345" spans="1:9" x14ac:dyDescent="0.25">
      <c r="A345" s="36" t="s">
        <v>2512</v>
      </c>
      <c r="B345" s="36">
        <v>32143728</v>
      </c>
      <c r="C345" s="28" t="s">
        <v>4596</v>
      </c>
      <c r="D345" s="36" t="s">
        <v>34</v>
      </c>
      <c r="E345" s="20" t="s">
        <v>78</v>
      </c>
      <c r="F345" s="21">
        <v>92724.05</v>
      </c>
      <c r="G345" s="21">
        <v>0</v>
      </c>
      <c r="H345" s="21">
        <v>48828</v>
      </c>
      <c r="I345" s="21">
        <v>0</v>
      </c>
    </row>
    <row r="346" spans="1:9" x14ac:dyDescent="0.25">
      <c r="A346" s="36" t="s">
        <v>2512</v>
      </c>
      <c r="B346" s="36">
        <v>32143728</v>
      </c>
      <c r="C346" s="28" t="s">
        <v>4596</v>
      </c>
      <c r="D346" s="36" t="s">
        <v>34</v>
      </c>
      <c r="E346" s="20" t="s">
        <v>78</v>
      </c>
      <c r="F346" s="21">
        <v>2560</v>
      </c>
      <c r="G346" s="21">
        <v>0</v>
      </c>
      <c r="H346" s="21">
        <v>2280</v>
      </c>
      <c r="I346" s="21">
        <v>0</v>
      </c>
    </row>
    <row r="347" spans="1:9" x14ac:dyDescent="0.25">
      <c r="A347" s="36" t="s">
        <v>2512</v>
      </c>
      <c r="B347" s="36">
        <v>32143728</v>
      </c>
      <c r="C347" s="36" t="s">
        <v>2530</v>
      </c>
      <c r="D347" s="36" t="s">
        <v>34</v>
      </c>
      <c r="E347" s="20" t="s">
        <v>78</v>
      </c>
      <c r="F347" s="21">
        <v>6434</v>
      </c>
      <c r="G347" s="21">
        <v>0</v>
      </c>
      <c r="H347" s="21">
        <v>12481</v>
      </c>
      <c r="I347" s="21">
        <v>0</v>
      </c>
    </row>
    <row r="348" spans="1:9" x14ac:dyDescent="0.25">
      <c r="A348" s="36" t="s">
        <v>2512</v>
      </c>
      <c r="B348" s="36">
        <v>32143728</v>
      </c>
      <c r="C348" s="36" t="s">
        <v>119</v>
      </c>
      <c r="D348" s="36">
        <v>37992781</v>
      </c>
      <c r="E348" s="20" t="s">
        <v>32</v>
      </c>
      <c r="F348" s="21">
        <v>29317.79</v>
      </c>
      <c r="G348" s="21">
        <v>0</v>
      </c>
      <c r="H348" s="21">
        <v>29010</v>
      </c>
      <c r="I348" s="21">
        <v>0</v>
      </c>
    </row>
    <row r="349" spans="1:9" x14ac:dyDescent="0.25">
      <c r="A349" s="36" t="s">
        <v>2512</v>
      </c>
      <c r="B349" s="36">
        <v>32143728</v>
      </c>
      <c r="C349" s="36" t="s">
        <v>66</v>
      </c>
      <c r="D349" s="36">
        <v>32143728</v>
      </c>
      <c r="E349" s="20" t="s">
        <v>32</v>
      </c>
      <c r="F349" s="21">
        <v>3329.64</v>
      </c>
      <c r="G349" s="21">
        <v>0</v>
      </c>
      <c r="H349" s="21">
        <v>1090</v>
      </c>
      <c r="I349" s="21">
        <v>0</v>
      </c>
    </row>
    <row r="350" spans="1:9" x14ac:dyDescent="0.25">
      <c r="A350" s="36" t="s">
        <v>2512</v>
      </c>
      <c r="B350" s="36">
        <v>32143728</v>
      </c>
      <c r="C350" s="36" t="s">
        <v>2531</v>
      </c>
      <c r="D350" s="36">
        <v>37992781</v>
      </c>
      <c r="E350" s="20" t="s">
        <v>32</v>
      </c>
      <c r="F350" s="21">
        <v>2669.67</v>
      </c>
      <c r="G350" s="21">
        <v>0</v>
      </c>
      <c r="H350" s="21">
        <v>2708.8</v>
      </c>
      <c r="I350" s="21">
        <v>0</v>
      </c>
    </row>
    <row r="351" spans="1:9" ht="31.5" x14ac:dyDescent="0.25">
      <c r="A351" s="36" t="s">
        <v>2512</v>
      </c>
      <c r="B351" s="36">
        <v>32143728</v>
      </c>
      <c r="C351" s="36" t="s">
        <v>2532</v>
      </c>
      <c r="D351" s="36">
        <v>43144729</v>
      </c>
      <c r="E351" s="20" t="s">
        <v>29</v>
      </c>
      <c r="F351" s="21">
        <v>44286.69</v>
      </c>
      <c r="G351" s="21">
        <v>0</v>
      </c>
      <c r="H351" s="21">
        <v>51544.77</v>
      </c>
      <c r="I351" s="21">
        <v>0</v>
      </c>
    </row>
    <row r="352" spans="1:9" x14ac:dyDescent="0.25">
      <c r="A352" s="36" t="s">
        <v>2512</v>
      </c>
      <c r="B352" s="36">
        <v>32143728</v>
      </c>
      <c r="C352" s="36" t="s">
        <v>2533</v>
      </c>
      <c r="D352" s="36">
        <v>33310807</v>
      </c>
      <c r="E352" s="20" t="s">
        <v>32</v>
      </c>
      <c r="F352" s="21">
        <v>2823.09</v>
      </c>
      <c r="G352" s="21">
        <v>0</v>
      </c>
      <c r="H352" s="21">
        <v>3210.54</v>
      </c>
      <c r="I352" s="21">
        <v>0</v>
      </c>
    </row>
    <row r="353" spans="1:9" x14ac:dyDescent="0.25">
      <c r="A353" s="36" t="s">
        <v>2512</v>
      </c>
      <c r="B353" s="36">
        <v>32143728</v>
      </c>
      <c r="C353" s="36" t="s">
        <v>2534</v>
      </c>
      <c r="D353" s="36">
        <v>37992781</v>
      </c>
      <c r="E353" s="20" t="s">
        <v>32</v>
      </c>
      <c r="F353" s="21">
        <v>51795</v>
      </c>
      <c r="G353" s="21">
        <v>0</v>
      </c>
      <c r="H353" s="21">
        <v>15889</v>
      </c>
      <c r="I353" s="21">
        <v>0</v>
      </c>
    </row>
    <row r="354" spans="1:9" ht="31.5" x14ac:dyDescent="0.25">
      <c r="A354" s="36" t="s">
        <v>2512</v>
      </c>
      <c r="B354" s="36">
        <v>32143728</v>
      </c>
      <c r="C354" s="36" t="s">
        <v>2535</v>
      </c>
      <c r="D354" s="36" t="s">
        <v>34</v>
      </c>
      <c r="E354" s="20" t="s">
        <v>26</v>
      </c>
      <c r="F354" s="21">
        <v>146885</v>
      </c>
      <c r="G354" s="21">
        <v>0</v>
      </c>
      <c r="H354" s="21">
        <v>151655.85999999999</v>
      </c>
      <c r="I354" s="21">
        <v>0</v>
      </c>
    </row>
    <row r="355" spans="1:9" x14ac:dyDescent="0.25">
      <c r="A355" s="22" t="s">
        <v>45</v>
      </c>
      <c r="B355" s="22" t="s">
        <v>34</v>
      </c>
      <c r="C355" s="22" t="s">
        <v>34</v>
      </c>
      <c r="D355" s="22" t="s">
        <v>34</v>
      </c>
      <c r="E355" s="22" t="s">
        <v>34</v>
      </c>
      <c r="F355" s="23">
        <f>SUM(F336:F354)</f>
        <v>460608.39</v>
      </c>
      <c r="G355" s="23">
        <f>SUM(G336:G354)</f>
        <v>0</v>
      </c>
      <c r="H355" s="23">
        <f>SUM(H336:H354)</f>
        <v>414460.18999999994</v>
      </c>
      <c r="I355" s="23">
        <f>SUM(I336:I354)</f>
        <v>0</v>
      </c>
    </row>
    <row r="356" spans="1:9" x14ac:dyDescent="0.25">
      <c r="A356" s="24" t="s">
        <v>2536</v>
      </c>
      <c r="B356" s="24" t="s">
        <v>2537</v>
      </c>
      <c r="C356" s="37" t="s">
        <v>2548</v>
      </c>
      <c r="D356" s="24" t="s">
        <v>2549</v>
      </c>
      <c r="E356" s="24" t="s">
        <v>35</v>
      </c>
      <c r="F356" s="25">
        <v>120</v>
      </c>
      <c r="G356" s="25">
        <v>0</v>
      </c>
      <c r="H356" s="25">
        <v>0</v>
      </c>
      <c r="I356" s="25">
        <v>0</v>
      </c>
    </row>
    <row r="357" spans="1:9" ht="31.5" x14ac:dyDescent="0.25">
      <c r="A357" s="24" t="s">
        <v>2536</v>
      </c>
      <c r="B357" s="24" t="s">
        <v>2537</v>
      </c>
      <c r="C357" s="37" t="s">
        <v>2550</v>
      </c>
      <c r="D357" s="24" t="s">
        <v>18</v>
      </c>
      <c r="E357" s="24" t="s">
        <v>35</v>
      </c>
      <c r="F357" s="25">
        <v>2351.6999999999998</v>
      </c>
      <c r="G357" s="25">
        <v>0</v>
      </c>
      <c r="H357" s="25">
        <v>4043.14</v>
      </c>
      <c r="I357" s="25">
        <v>0</v>
      </c>
    </row>
    <row r="358" spans="1:9" x14ac:dyDescent="0.25">
      <c r="A358" s="24" t="s">
        <v>2536</v>
      </c>
      <c r="B358" s="24" t="s">
        <v>2537</v>
      </c>
      <c r="C358" s="37" t="s">
        <v>2551</v>
      </c>
      <c r="D358" s="24" t="s">
        <v>2552</v>
      </c>
      <c r="E358" s="24" t="s">
        <v>35</v>
      </c>
      <c r="F358" s="25">
        <v>5213.18</v>
      </c>
      <c r="G358" s="25">
        <v>0</v>
      </c>
      <c r="H358" s="25">
        <v>5560.94</v>
      </c>
      <c r="I358" s="25">
        <v>0</v>
      </c>
    </row>
    <row r="359" spans="1:9" x14ac:dyDescent="0.25">
      <c r="A359" s="24" t="s">
        <v>2536</v>
      </c>
      <c r="B359" s="24" t="s">
        <v>2537</v>
      </c>
      <c r="C359" s="37" t="s">
        <v>2553</v>
      </c>
      <c r="D359" s="24" t="s">
        <v>2147</v>
      </c>
      <c r="E359" s="24" t="s">
        <v>35</v>
      </c>
      <c r="F359" s="25">
        <v>2967</v>
      </c>
      <c r="G359" s="25">
        <v>0</v>
      </c>
      <c r="H359" s="25">
        <v>2967</v>
      </c>
      <c r="I359" s="25">
        <v>0</v>
      </c>
    </row>
    <row r="360" spans="1:9" x14ac:dyDescent="0.25">
      <c r="A360" s="24" t="s">
        <v>2536</v>
      </c>
      <c r="B360" s="24" t="s">
        <v>2537</v>
      </c>
      <c r="C360" s="37" t="s">
        <v>2554</v>
      </c>
      <c r="D360" s="24" t="s">
        <v>2555</v>
      </c>
      <c r="E360" s="24" t="s">
        <v>35</v>
      </c>
      <c r="F360" s="25">
        <v>2827.2</v>
      </c>
      <c r="G360" s="25">
        <v>0</v>
      </c>
      <c r="H360" s="25">
        <v>0</v>
      </c>
      <c r="I360" s="25">
        <v>0</v>
      </c>
    </row>
    <row r="361" spans="1:9" x14ac:dyDescent="0.25">
      <c r="A361" s="24" t="s">
        <v>2536</v>
      </c>
      <c r="B361" s="24" t="s">
        <v>2537</v>
      </c>
      <c r="C361" s="37" t="s">
        <v>2556</v>
      </c>
      <c r="D361" s="24" t="s">
        <v>2557</v>
      </c>
      <c r="E361" s="24" t="s">
        <v>35</v>
      </c>
      <c r="F361" s="25">
        <v>317353.76</v>
      </c>
      <c r="G361" s="25">
        <v>0</v>
      </c>
      <c r="H361" s="25">
        <v>116499.05</v>
      </c>
      <c r="I361" s="25">
        <v>0</v>
      </c>
    </row>
    <row r="362" spans="1:9" ht="31.5" x14ac:dyDescent="0.25">
      <c r="A362" s="24" t="s">
        <v>2536</v>
      </c>
      <c r="B362" s="24" t="s">
        <v>2537</v>
      </c>
      <c r="C362" s="37" t="s">
        <v>2558</v>
      </c>
      <c r="D362" s="24" t="s">
        <v>34</v>
      </c>
      <c r="E362" s="24" t="s">
        <v>35</v>
      </c>
      <c r="F362" s="25">
        <v>19377.419999999998</v>
      </c>
      <c r="G362" s="25">
        <v>0</v>
      </c>
      <c r="H362" s="25">
        <v>0</v>
      </c>
      <c r="I362" s="25">
        <v>0</v>
      </c>
    </row>
    <row r="363" spans="1:9" x14ac:dyDescent="0.25">
      <c r="A363" s="24" t="s">
        <v>2536</v>
      </c>
      <c r="B363" s="24" t="s">
        <v>2537</v>
      </c>
      <c r="C363" s="37" t="s">
        <v>2559</v>
      </c>
      <c r="D363" s="24" t="s">
        <v>2560</v>
      </c>
      <c r="E363" s="24" t="s">
        <v>35</v>
      </c>
      <c r="F363" s="25">
        <v>24552</v>
      </c>
      <c r="G363" s="25">
        <v>0</v>
      </c>
      <c r="H363" s="25">
        <v>10560</v>
      </c>
      <c r="I363" s="25">
        <v>0</v>
      </c>
    </row>
    <row r="364" spans="1:9" x14ac:dyDescent="0.25">
      <c r="A364" s="24" t="s">
        <v>2536</v>
      </c>
      <c r="B364" s="24" t="s">
        <v>2537</v>
      </c>
      <c r="C364" s="28" t="s">
        <v>4596</v>
      </c>
      <c r="D364" s="24" t="s">
        <v>34</v>
      </c>
      <c r="E364" s="24" t="s">
        <v>35</v>
      </c>
      <c r="F364" s="25">
        <v>2992.95</v>
      </c>
      <c r="G364" s="25">
        <v>0</v>
      </c>
      <c r="H364" s="25">
        <v>2194.83</v>
      </c>
      <c r="I364" s="25">
        <v>0</v>
      </c>
    </row>
    <row r="365" spans="1:9" x14ac:dyDescent="0.25">
      <c r="A365" s="24" t="s">
        <v>2536</v>
      </c>
      <c r="B365" s="24" t="s">
        <v>2537</v>
      </c>
      <c r="C365" s="24" t="s">
        <v>2561</v>
      </c>
      <c r="D365" s="24" t="s">
        <v>34</v>
      </c>
      <c r="E365" s="24" t="s">
        <v>32</v>
      </c>
      <c r="F365" s="25">
        <v>120163.47</v>
      </c>
      <c r="G365" s="25">
        <v>0</v>
      </c>
      <c r="H365" s="38">
        <v>115599.07</v>
      </c>
      <c r="I365" s="25">
        <v>0</v>
      </c>
    </row>
    <row r="366" spans="1:9" ht="31.5" x14ac:dyDescent="0.25">
      <c r="A366" s="24" t="s">
        <v>2536</v>
      </c>
      <c r="B366" s="24" t="s">
        <v>2537</v>
      </c>
      <c r="C366" s="24" t="s">
        <v>2562</v>
      </c>
      <c r="D366" s="24" t="s">
        <v>34</v>
      </c>
      <c r="E366" s="24" t="s">
        <v>29</v>
      </c>
      <c r="F366" s="25">
        <v>133657.24</v>
      </c>
      <c r="G366" s="25">
        <v>0</v>
      </c>
      <c r="H366" s="38">
        <v>126457.33</v>
      </c>
      <c r="I366" s="25">
        <v>0</v>
      </c>
    </row>
    <row r="367" spans="1:9" ht="31.5" x14ac:dyDescent="0.25">
      <c r="A367" s="24" t="s">
        <v>2536</v>
      </c>
      <c r="B367" s="24" t="s">
        <v>2537</v>
      </c>
      <c r="C367" s="24" t="s">
        <v>2563</v>
      </c>
      <c r="D367" s="24" t="s">
        <v>34</v>
      </c>
      <c r="E367" s="24" t="s">
        <v>26</v>
      </c>
      <c r="F367" s="25">
        <v>520556.49</v>
      </c>
      <c r="G367" s="25">
        <v>0</v>
      </c>
      <c r="H367" s="38">
        <v>474630.57</v>
      </c>
      <c r="I367" s="25">
        <v>0</v>
      </c>
    </row>
    <row r="368" spans="1:9" x14ac:dyDescent="0.25">
      <c r="A368" s="24" t="s">
        <v>2536</v>
      </c>
      <c r="B368" s="24" t="s">
        <v>2537</v>
      </c>
      <c r="C368" s="24" t="s">
        <v>2564</v>
      </c>
      <c r="D368" s="24" t="s">
        <v>2565</v>
      </c>
      <c r="E368" s="24" t="s">
        <v>35</v>
      </c>
      <c r="F368" s="25">
        <v>0</v>
      </c>
      <c r="G368" s="25">
        <v>0</v>
      </c>
      <c r="H368" s="25">
        <v>1014740</v>
      </c>
      <c r="I368" s="25">
        <v>0</v>
      </c>
    </row>
    <row r="369" spans="1:9" x14ac:dyDescent="0.25">
      <c r="A369" s="24" t="s">
        <v>2536</v>
      </c>
      <c r="B369" s="24" t="s">
        <v>2537</v>
      </c>
      <c r="C369" s="24" t="s">
        <v>2566</v>
      </c>
      <c r="D369" s="24" t="s">
        <v>131</v>
      </c>
      <c r="E369" s="24" t="s">
        <v>35</v>
      </c>
      <c r="F369" s="25">
        <v>0</v>
      </c>
      <c r="G369" s="25">
        <v>0</v>
      </c>
      <c r="H369" s="25">
        <v>2294.21</v>
      </c>
      <c r="I369" s="25">
        <v>0</v>
      </c>
    </row>
    <row r="370" spans="1:9" x14ac:dyDescent="0.25">
      <c r="A370" s="24" t="s">
        <v>2536</v>
      </c>
      <c r="B370" s="24" t="s">
        <v>2537</v>
      </c>
      <c r="C370" s="24" t="s">
        <v>2567</v>
      </c>
      <c r="D370" s="24" t="s">
        <v>296</v>
      </c>
      <c r="E370" s="24" t="s">
        <v>35</v>
      </c>
      <c r="F370" s="25">
        <v>0</v>
      </c>
      <c r="G370" s="25">
        <v>0</v>
      </c>
      <c r="H370" s="25">
        <v>334.94</v>
      </c>
      <c r="I370" s="25">
        <v>0</v>
      </c>
    </row>
    <row r="371" spans="1:9" ht="31.5" x14ac:dyDescent="0.25">
      <c r="A371" s="24" t="s">
        <v>2536</v>
      </c>
      <c r="B371" s="24" t="s">
        <v>2537</v>
      </c>
      <c r="C371" s="24" t="s">
        <v>2568</v>
      </c>
      <c r="D371" s="24" t="s">
        <v>2569</v>
      </c>
      <c r="E371" s="24" t="s">
        <v>35</v>
      </c>
      <c r="F371" s="25">
        <v>0</v>
      </c>
      <c r="G371" s="25">
        <v>0</v>
      </c>
      <c r="H371" s="25">
        <v>168.22</v>
      </c>
      <c r="I371" s="25">
        <v>0</v>
      </c>
    </row>
    <row r="372" spans="1:9" ht="31.5" x14ac:dyDescent="0.25">
      <c r="A372" s="24" t="s">
        <v>2536</v>
      </c>
      <c r="B372" s="24" t="s">
        <v>2537</v>
      </c>
      <c r="C372" s="24" t="s">
        <v>2570</v>
      </c>
      <c r="D372" s="24" t="s">
        <v>14</v>
      </c>
      <c r="E372" s="24" t="s">
        <v>35</v>
      </c>
      <c r="F372" s="25">
        <v>0</v>
      </c>
      <c r="G372" s="25">
        <v>0</v>
      </c>
      <c r="H372" s="25">
        <v>790.88</v>
      </c>
      <c r="I372" s="25">
        <v>0</v>
      </c>
    </row>
    <row r="373" spans="1:9" ht="31.5" x14ac:dyDescent="0.25">
      <c r="A373" s="24" t="s">
        <v>2536</v>
      </c>
      <c r="B373" s="24" t="s">
        <v>2537</v>
      </c>
      <c r="C373" s="24" t="s">
        <v>2571</v>
      </c>
      <c r="D373" s="24" t="s">
        <v>2572</v>
      </c>
      <c r="E373" s="24" t="s">
        <v>35</v>
      </c>
      <c r="F373" s="25">
        <v>0</v>
      </c>
      <c r="G373" s="25">
        <v>0</v>
      </c>
      <c r="H373" s="25">
        <v>81180</v>
      </c>
      <c r="I373" s="25">
        <v>0</v>
      </c>
    </row>
    <row r="374" spans="1:9" x14ac:dyDescent="0.25">
      <c r="A374" s="24" t="s">
        <v>2536</v>
      </c>
      <c r="B374" s="24" t="s">
        <v>2537</v>
      </c>
      <c r="C374" s="24" t="s">
        <v>2573</v>
      </c>
      <c r="D374" s="24" t="s">
        <v>2574</v>
      </c>
      <c r="E374" s="24" t="s">
        <v>35</v>
      </c>
      <c r="F374" s="25">
        <v>0</v>
      </c>
      <c r="G374" s="25">
        <v>0</v>
      </c>
      <c r="H374" s="25">
        <v>11160</v>
      </c>
      <c r="I374" s="25">
        <v>0</v>
      </c>
    </row>
    <row r="375" spans="1:9" x14ac:dyDescent="0.25">
      <c r="A375" s="26" t="s">
        <v>45</v>
      </c>
      <c r="B375" s="26" t="s">
        <v>34</v>
      </c>
      <c r="C375" s="26" t="s">
        <v>34</v>
      </c>
      <c r="D375" s="26" t="s">
        <v>34</v>
      </c>
      <c r="E375" s="26" t="s">
        <v>34</v>
      </c>
      <c r="F375" s="27">
        <f>SUM(F356:F374)</f>
        <v>1152132.4100000001</v>
      </c>
      <c r="G375" s="27">
        <f>SUM(G356:G374)</f>
        <v>0</v>
      </c>
      <c r="H375" s="27">
        <f>SUM(H356:H374)</f>
        <v>1969180.1799999997</v>
      </c>
      <c r="I375" s="27">
        <f>SUM(I356:I374)</f>
        <v>0</v>
      </c>
    </row>
    <row r="376" spans="1:9" ht="31.5" x14ac:dyDescent="0.25">
      <c r="A376" s="24" t="s">
        <v>4698</v>
      </c>
      <c r="B376" s="24" t="s">
        <v>2575</v>
      </c>
      <c r="C376" s="24" t="s">
        <v>34</v>
      </c>
      <c r="D376" s="24" t="s">
        <v>34</v>
      </c>
      <c r="E376" s="24" t="s">
        <v>34</v>
      </c>
      <c r="F376" s="25">
        <v>0</v>
      </c>
      <c r="G376" s="25">
        <v>0</v>
      </c>
      <c r="H376" s="25">
        <v>0</v>
      </c>
      <c r="I376" s="25">
        <v>0</v>
      </c>
    </row>
    <row r="377" spans="1:9" x14ac:dyDescent="0.25">
      <c r="A377" s="26" t="s">
        <v>45</v>
      </c>
      <c r="B377" s="26" t="s">
        <v>34</v>
      </c>
      <c r="C377" s="26" t="s">
        <v>34</v>
      </c>
      <c r="D377" s="26" t="s">
        <v>34</v>
      </c>
      <c r="E377" s="26" t="s">
        <v>34</v>
      </c>
      <c r="F377" s="27">
        <f>SUM(F376)</f>
        <v>0</v>
      </c>
      <c r="G377" s="27">
        <f>SUM(G376)</f>
        <v>0</v>
      </c>
      <c r="H377" s="27">
        <f>SUM(H376)</f>
        <v>0</v>
      </c>
      <c r="I377" s="27">
        <f>SUM(I376)</f>
        <v>0</v>
      </c>
    </row>
    <row r="378" spans="1:9" x14ac:dyDescent="0.25">
      <c r="A378" s="37" t="s">
        <v>2579</v>
      </c>
      <c r="B378" s="37">
        <v>36384426</v>
      </c>
      <c r="C378" s="37" t="s">
        <v>2587</v>
      </c>
      <c r="D378" s="37">
        <v>22437619</v>
      </c>
      <c r="E378" s="39" t="s">
        <v>35</v>
      </c>
      <c r="F378" s="25">
        <v>259.47000000000003</v>
      </c>
      <c r="G378" s="25">
        <v>0</v>
      </c>
      <c r="H378" s="25">
        <v>302.62</v>
      </c>
      <c r="I378" s="25">
        <v>0</v>
      </c>
    </row>
    <row r="379" spans="1:9" x14ac:dyDescent="0.25">
      <c r="A379" s="37" t="s">
        <v>2579</v>
      </c>
      <c r="B379" s="37">
        <v>36384426</v>
      </c>
      <c r="C379" s="37" t="s">
        <v>2582</v>
      </c>
      <c r="D379" s="37">
        <v>25713037</v>
      </c>
      <c r="E379" s="39" t="s">
        <v>35</v>
      </c>
      <c r="F379" s="25">
        <v>515.33000000000004</v>
      </c>
      <c r="G379" s="25">
        <v>0</v>
      </c>
      <c r="H379" s="25">
        <v>143.68</v>
      </c>
      <c r="I379" s="25">
        <v>0</v>
      </c>
    </row>
    <row r="380" spans="1:9" ht="31.5" x14ac:dyDescent="0.25">
      <c r="A380" s="29" t="s">
        <v>2579</v>
      </c>
      <c r="B380" s="29">
        <v>36384426</v>
      </c>
      <c r="C380" s="29" t="s">
        <v>2588</v>
      </c>
      <c r="D380" s="29">
        <v>42416502</v>
      </c>
      <c r="E380" s="39" t="s">
        <v>35</v>
      </c>
      <c r="F380" s="25">
        <v>0</v>
      </c>
      <c r="G380" s="25">
        <v>0</v>
      </c>
      <c r="H380" s="25">
        <v>742.5</v>
      </c>
      <c r="I380" s="25">
        <v>0</v>
      </c>
    </row>
    <row r="381" spans="1:9" x14ac:dyDescent="0.25">
      <c r="A381" s="29" t="s">
        <v>2579</v>
      </c>
      <c r="B381" s="29">
        <v>36384426</v>
      </c>
      <c r="C381" s="29" t="s">
        <v>2586</v>
      </c>
      <c r="D381" s="29">
        <v>30109015</v>
      </c>
      <c r="E381" s="39" t="s">
        <v>35</v>
      </c>
      <c r="F381" s="25">
        <v>0</v>
      </c>
      <c r="G381" s="25">
        <v>0</v>
      </c>
      <c r="H381" s="25">
        <v>35</v>
      </c>
      <c r="I381" s="25">
        <v>0</v>
      </c>
    </row>
    <row r="382" spans="1:9" x14ac:dyDescent="0.25">
      <c r="A382" s="29" t="s">
        <v>2579</v>
      </c>
      <c r="B382" s="29">
        <v>36384426</v>
      </c>
      <c r="C382" s="37" t="s">
        <v>2584</v>
      </c>
      <c r="D382" s="37">
        <v>30083966</v>
      </c>
      <c r="E382" s="39" t="s">
        <v>35</v>
      </c>
      <c r="F382" s="25">
        <v>0</v>
      </c>
      <c r="G382" s="25">
        <v>0</v>
      </c>
      <c r="H382" s="25">
        <v>4941.9799999999996</v>
      </c>
      <c r="I382" s="25">
        <v>0</v>
      </c>
    </row>
    <row r="383" spans="1:9" x14ac:dyDescent="0.25">
      <c r="A383" s="26" t="s">
        <v>45</v>
      </c>
      <c r="B383" s="26" t="s">
        <v>34</v>
      </c>
      <c r="C383" s="26" t="s">
        <v>34</v>
      </c>
      <c r="D383" s="26" t="s">
        <v>34</v>
      </c>
      <c r="E383" s="26" t="s">
        <v>34</v>
      </c>
      <c r="F383" s="27">
        <f>SUM(F378:F382)</f>
        <v>774.80000000000007</v>
      </c>
      <c r="G383" s="27">
        <f>SUM(G378:G382)</f>
        <v>0</v>
      </c>
      <c r="H383" s="27">
        <f>SUM(H378:H382)</f>
        <v>6165.78</v>
      </c>
      <c r="I383" s="27">
        <f>SUM(I378:I382)</f>
        <v>0</v>
      </c>
    </row>
    <row r="384" spans="1:9" x14ac:dyDescent="0.25">
      <c r="A384" s="24" t="s">
        <v>4709</v>
      </c>
      <c r="B384" s="24" t="s">
        <v>2608</v>
      </c>
      <c r="C384" s="28" t="s">
        <v>4596</v>
      </c>
      <c r="D384" s="24" t="s">
        <v>34</v>
      </c>
      <c r="E384" s="24" t="s">
        <v>35</v>
      </c>
      <c r="F384" s="25">
        <v>8130.2581300000002</v>
      </c>
      <c r="G384" s="25">
        <v>0</v>
      </c>
      <c r="H384" s="25">
        <v>0</v>
      </c>
      <c r="I384" s="25">
        <v>0</v>
      </c>
    </row>
    <row r="385" spans="1:9" x14ac:dyDescent="0.25">
      <c r="A385" s="24" t="s">
        <v>4709</v>
      </c>
      <c r="B385" s="24" t="s">
        <v>2608</v>
      </c>
      <c r="C385" s="28" t="s">
        <v>4596</v>
      </c>
      <c r="D385" s="24" t="s">
        <v>34</v>
      </c>
      <c r="E385" s="24" t="s">
        <v>35</v>
      </c>
      <c r="F385" s="25">
        <v>1358</v>
      </c>
      <c r="G385" s="25">
        <v>0</v>
      </c>
      <c r="H385" s="25">
        <v>1363</v>
      </c>
      <c r="I385" s="25">
        <v>0</v>
      </c>
    </row>
    <row r="386" spans="1:9" ht="31.5" x14ac:dyDescent="0.25">
      <c r="A386" s="24" t="s">
        <v>4709</v>
      </c>
      <c r="B386" s="24" t="s">
        <v>2608</v>
      </c>
      <c r="C386" s="24" t="s">
        <v>2610</v>
      </c>
      <c r="D386" s="24" t="s">
        <v>2611</v>
      </c>
      <c r="E386" s="24" t="s">
        <v>35</v>
      </c>
      <c r="F386" s="25">
        <v>15000</v>
      </c>
      <c r="G386" s="25">
        <v>0</v>
      </c>
      <c r="H386" s="25">
        <v>0</v>
      </c>
      <c r="I386" s="25">
        <v>0</v>
      </c>
    </row>
    <row r="387" spans="1:9" x14ac:dyDescent="0.25">
      <c r="A387" s="24" t="s">
        <v>4709</v>
      </c>
      <c r="B387" s="24" t="s">
        <v>2608</v>
      </c>
      <c r="C387" s="24" t="s">
        <v>2612</v>
      </c>
      <c r="D387" s="24" t="s">
        <v>2613</v>
      </c>
      <c r="E387" s="24" t="s">
        <v>35</v>
      </c>
      <c r="F387" s="25">
        <v>250850</v>
      </c>
      <c r="G387" s="25">
        <v>0</v>
      </c>
      <c r="H387" s="25">
        <v>0</v>
      </c>
      <c r="I387" s="25">
        <v>0</v>
      </c>
    </row>
    <row r="388" spans="1:9" x14ac:dyDescent="0.25">
      <c r="A388" s="24" t="s">
        <v>4709</v>
      </c>
      <c r="B388" s="24" t="s">
        <v>2608</v>
      </c>
      <c r="C388" s="28" t="s">
        <v>4596</v>
      </c>
      <c r="D388" s="24" t="s">
        <v>34</v>
      </c>
      <c r="E388" s="24" t="s">
        <v>35</v>
      </c>
      <c r="F388" s="25">
        <v>0</v>
      </c>
      <c r="G388" s="25">
        <v>0</v>
      </c>
      <c r="H388" s="25">
        <v>26000</v>
      </c>
      <c r="I388" s="25">
        <v>0</v>
      </c>
    </row>
    <row r="389" spans="1:9" x14ac:dyDescent="0.25">
      <c r="A389" s="24" t="s">
        <v>4709</v>
      </c>
      <c r="B389" s="24" t="s">
        <v>2608</v>
      </c>
      <c r="C389" s="24" t="s">
        <v>4596</v>
      </c>
      <c r="D389" s="24" t="s">
        <v>34</v>
      </c>
      <c r="E389" s="24" t="s">
        <v>2447</v>
      </c>
      <c r="F389" s="25">
        <v>35000</v>
      </c>
      <c r="G389" s="25">
        <v>0</v>
      </c>
      <c r="H389" s="25">
        <v>0</v>
      </c>
      <c r="I389" s="25">
        <v>0</v>
      </c>
    </row>
    <row r="390" spans="1:9" ht="63" x14ac:dyDescent="0.25">
      <c r="A390" s="24" t="s">
        <v>4709</v>
      </c>
      <c r="B390" s="24" t="s">
        <v>2608</v>
      </c>
      <c r="C390" s="24" t="s">
        <v>2614</v>
      </c>
      <c r="D390" s="24" t="s">
        <v>2615</v>
      </c>
      <c r="E390" s="24" t="s">
        <v>35</v>
      </c>
      <c r="F390" s="25">
        <v>17781.759999999998</v>
      </c>
      <c r="G390" s="25">
        <v>0</v>
      </c>
      <c r="H390" s="25">
        <v>0</v>
      </c>
      <c r="I390" s="25">
        <v>0</v>
      </c>
    </row>
    <row r="391" spans="1:9" ht="31.5" x14ac:dyDescent="0.25">
      <c r="A391" s="24" t="s">
        <v>4709</v>
      </c>
      <c r="B391" s="24" t="s">
        <v>2608</v>
      </c>
      <c r="C391" s="24" t="s">
        <v>2616</v>
      </c>
      <c r="D391" s="24" t="s">
        <v>2617</v>
      </c>
      <c r="E391" s="24" t="s">
        <v>35</v>
      </c>
      <c r="F391" s="25">
        <v>2222.7199999999998</v>
      </c>
      <c r="G391" s="25">
        <v>0</v>
      </c>
      <c r="H391" s="25">
        <v>0</v>
      </c>
      <c r="I391" s="25">
        <v>0</v>
      </c>
    </row>
    <row r="392" spans="1:9" x14ac:dyDescent="0.25">
      <c r="A392" s="24" t="s">
        <v>4709</v>
      </c>
      <c r="B392" s="24" t="s">
        <v>2608</v>
      </c>
      <c r="C392" s="24" t="s">
        <v>2602</v>
      </c>
      <c r="D392" s="24" t="s">
        <v>2603</v>
      </c>
      <c r="E392" s="24" t="s">
        <v>35</v>
      </c>
      <c r="F392" s="25">
        <v>0</v>
      </c>
      <c r="G392" s="25">
        <v>0</v>
      </c>
      <c r="H392" s="25">
        <v>979.22</v>
      </c>
      <c r="I392" s="25">
        <v>0</v>
      </c>
    </row>
    <row r="393" spans="1:9" x14ac:dyDescent="0.25">
      <c r="A393" s="24" t="s">
        <v>4709</v>
      </c>
      <c r="B393" s="24" t="s">
        <v>2608</v>
      </c>
      <c r="C393" s="24" t="s">
        <v>2618</v>
      </c>
      <c r="D393" s="24" t="s">
        <v>34</v>
      </c>
      <c r="E393" s="24" t="s">
        <v>2447</v>
      </c>
      <c r="F393" s="25">
        <v>5920.13</v>
      </c>
      <c r="G393" s="25">
        <v>0</v>
      </c>
      <c r="H393" s="25">
        <v>8639.1299999999992</v>
      </c>
      <c r="I393" s="25">
        <v>0</v>
      </c>
    </row>
    <row r="394" spans="1:9" x14ac:dyDescent="0.25">
      <c r="A394" s="24" t="s">
        <v>4709</v>
      </c>
      <c r="B394" s="24" t="s">
        <v>2608</v>
      </c>
      <c r="C394" s="24" t="s">
        <v>4596</v>
      </c>
      <c r="D394" s="24" t="s">
        <v>34</v>
      </c>
      <c r="E394" s="24" t="s">
        <v>2447</v>
      </c>
      <c r="F394" s="25">
        <v>3891.79</v>
      </c>
      <c r="G394" s="25">
        <v>0</v>
      </c>
      <c r="H394" s="25">
        <v>8676.84</v>
      </c>
      <c r="I394" s="25">
        <v>0</v>
      </c>
    </row>
    <row r="395" spans="1:9" x14ac:dyDescent="0.25">
      <c r="A395" s="26" t="s">
        <v>45</v>
      </c>
      <c r="B395" s="26" t="s">
        <v>34</v>
      </c>
      <c r="C395" s="26" t="s">
        <v>34</v>
      </c>
      <c r="D395" s="26" t="s">
        <v>34</v>
      </c>
      <c r="E395" s="26" t="s">
        <v>34</v>
      </c>
      <c r="F395" s="27">
        <f>SUM(F384:F394)</f>
        <v>340154.65812999994</v>
      </c>
      <c r="G395" s="27">
        <f>SUM(G384:G394)</f>
        <v>0</v>
      </c>
      <c r="H395" s="27">
        <f>SUM(H384:H394)</f>
        <v>45658.19</v>
      </c>
      <c r="I395" s="27">
        <f>SUM(I384:I394)</f>
        <v>0</v>
      </c>
    </row>
    <row r="396" spans="1:9" ht="31.5" x14ac:dyDescent="0.25">
      <c r="A396" s="24" t="s">
        <v>2619</v>
      </c>
      <c r="B396" s="24" t="s">
        <v>2620</v>
      </c>
      <c r="C396" s="28" t="s">
        <v>4596</v>
      </c>
      <c r="D396" s="24" t="s">
        <v>34</v>
      </c>
      <c r="E396" s="24" t="s">
        <v>35</v>
      </c>
      <c r="F396" s="25">
        <v>414.55</v>
      </c>
      <c r="G396" s="25">
        <v>0</v>
      </c>
      <c r="H396" s="25">
        <v>2415</v>
      </c>
      <c r="I396" s="21">
        <v>0</v>
      </c>
    </row>
    <row r="397" spans="1:9" ht="31.5" x14ac:dyDescent="0.25">
      <c r="A397" s="24" t="s">
        <v>2619</v>
      </c>
      <c r="B397" s="24" t="s">
        <v>2621</v>
      </c>
      <c r="C397" s="24" t="s">
        <v>50</v>
      </c>
      <c r="D397" s="24" t="s">
        <v>51</v>
      </c>
      <c r="E397" s="24" t="s">
        <v>35</v>
      </c>
      <c r="F397" s="25">
        <v>342.19</v>
      </c>
      <c r="G397" s="25">
        <v>0</v>
      </c>
      <c r="H397" s="25">
        <v>1.63</v>
      </c>
      <c r="I397" s="21">
        <v>0</v>
      </c>
    </row>
    <row r="398" spans="1:9" ht="31.5" x14ac:dyDescent="0.25">
      <c r="A398" s="24" t="s">
        <v>2619</v>
      </c>
      <c r="B398" s="24" t="s">
        <v>2622</v>
      </c>
      <c r="C398" s="24" t="s">
        <v>52</v>
      </c>
      <c r="D398" s="24" t="s">
        <v>14</v>
      </c>
      <c r="E398" s="24" t="s">
        <v>35</v>
      </c>
      <c r="F398" s="25">
        <v>1495.07</v>
      </c>
      <c r="G398" s="25">
        <v>0</v>
      </c>
      <c r="H398" s="25">
        <v>189.31</v>
      </c>
      <c r="I398" s="21">
        <v>0</v>
      </c>
    </row>
    <row r="399" spans="1:9" ht="31.5" x14ac:dyDescent="0.25">
      <c r="A399" s="24" t="s">
        <v>2619</v>
      </c>
      <c r="B399" s="24" t="s">
        <v>2625</v>
      </c>
      <c r="C399" s="24" t="s">
        <v>2641</v>
      </c>
      <c r="D399" s="24" t="s">
        <v>2642</v>
      </c>
      <c r="E399" s="24" t="s">
        <v>78</v>
      </c>
      <c r="F399" s="25">
        <v>82455.100000000006</v>
      </c>
      <c r="G399" s="25">
        <v>0</v>
      </c>
      <c r="H399" s="25">
        <v>0</v>
      </c>
      <c r="I399" s="21">
        <v>0</v>
      </c>
    </row>
    <row r="400" spans="1:9" ht="31.5" x14ac:dyDescent="0.25">
      <c r="A400" s="24" t="s">
        <v>2619</v>
      </c>
      <c r="B400" s="24" t="s">
        <v>2627</v>
      </c>
      <c r="C400" s="24" t="s">
        <v>2643</v>
      </c>
      <c r="D400" s="24" t="s">
        <v>760</v>
      </c>
      <c r="E400" s="24" t="s">
        <v>78</v>
      </c>
      <c r="F400" s="25">
        <v>47634.080000000002</v>
      </c>
      <c r="G400" s="25">
        <v>0</v>
      </c>
      <c r="H400" s="25">
        <v>0</v>
      </c>
      <c r="I400" s="21">
        <v>0</v>
      </c>
    </row>
    <row r="401" spans="1:9" ht="31.5" x14ac:dyDescent="0.25">
      <c r="A401" s="24" t="s">
        <v>2619</v>
      </c>
      <c r="B401" s="24" t="s">
        <v>429</v>
      </c>
      <c r="C401" s="24" t="s">
        <v>2644</v>
      </c>
      <c r="D401" s="24" t="s">
        <v>2645</v>
      </c>
      <c r="E401" s="24" t="s">
        <v>78</v>
      </c>
      <c r="F401" s="25">
        <v>35178.300000000003</v>
      </c>
      <c r="G401" s="25">
        <v>0</v>
      </c>
      <c r="H401" s="25">
        <v>0</v>
      </c>
      <c r="I401" s="21">
        <v>0</v>
      </c>
    </row>
    <row r="402" spans="1:9" ht="31.5" x14ac:dyDescent="0.25">
      <c r="A402" s="24" t="s">
        <v>2619</v>
      </c>
      <c r="B402" s="24" t="s">
        <v>2629</v>
      </c>
      <c r="C402" s="24" t="s">
        <v>2646</v>
      </c>
      <c r="D402" s="24" t="s">
        <v>2647</v>
      </c>
      <c r="E402" s="24" t="s">
        <v>78</v>
      </c>
      <c r="F402" s="25">
        <v>53438</v>
      </c>
      <c r="G402" s="25">
        <v>0</v>
      </c>
      <c r="H402" s="25">
        <v>0</v>
      </c>
      <c r="I402" s="21">
        <v>0</v>
      </c>
    </row>
    <row r="403" spans="1:9" ht="31.5" x14ac:dyDescent="0.25">
      <c r="A403" s="24" t="s">
        <v>2619</v>
      </c>
      <c r="B403" s="24" t="s">
        <v>2632</v>
      </c>
      <c r="C403" s="24" t="s">
        <v>2648</v>
      </c>
      <c r="D403" s="24" t="s">
        <v>305</v>
      </c>
      <c r="E403" s="24" t="s">
        <v>78</v>
      </c>
      <c r="F403" s="25">
        <v>0</v>
      </c>
      <c r="G403" s="25">
        <v>0</v>
      </c>
      <c r="H403" s="25">
        <v>150000</v>
      </c>
      <c r="I403" s="21">
        <v>0</v>
      </c>
    </row>
    <row r="404" spans="1:9" ht="31.5" x14ac:dyDescent="0.25">
      <c r="A404" s="24" t="s">
        <v>2619</v>
      </c>
      <c r="B404" s="24" t="s">
        <v>2635</v>
      </c>
      <c r="C404" s="24" t="s">
        <v>2524</v>
      </c>
      <c r="D404" s="24" t="s">
        <v>42</v>
      </c>
      <c r="E404" s="24" t="s">
        <v>26</v>
      </c>
      <c r="F404" s="25">
        <v>167.64</v>
      </c>
      <c r="G404" s="25">
        <v>0</v>
      </c>
      <c r="H404" s="25">
        <v>0</v>
      </c>
      <c r="I404" s="21">
        <v>0</v>
      </c>
    </row>
    <row r="405" spans="1:9" ht="31.5" x14ac:dyDescent="0.25">
      <c r="A405" s="24" t="s">
        <v>2619</v>
      </c>
      <c r="B405" s="24" t="s">
        <v>2638</v>
      </c>
      <c r="C405" s="24" t="s">
        <v>2649</v>
      </c>
      <c r="D405" s="24" t="s">
        <v>34</v>
      </c>
      <c r="E405" s="24" t="s">
        <v>78</v>
      </c>
      <c r="F405" s="25">
        <v>1120.04</v>
      </c>
      <c r="G405" s="25">
        <v>0</v>
      </c>
      <c r="H405" s="25">
        <v>661.68</v>
      </c>
      <c r="I405" s="21">
        <v>0</v>
      </c>
    </row>
    <row r="406" spans="1:9" ht="31.5" x14ac:dyDescent="0.25">
      <c r="A406" s="24" t="s">
        <v>2619</v>
      </c>
      <c r="B406" s="24" t="s">
        <v>2640</v>
      </c>
      <c r="C406" s="24" t="s">
        <v>2650</v>
      </c>
      <c r="D406" s="24" t="s">
        <v>31</v>
      </c>
      <c r="E406" s="24" t="s">
        <v>32</v>
      </c>
      <c r="F406" s="25">
        <v>37.78</v>
      </c>
      <c r="G406" s="25">
        <v>0</v>
      </c>
      <c r="H406" s="25">
        <v>540</v>
      </c>
      <c r="I406" s="21">
        <v>0</v>
      </c>
    </row>
    <row r="407" spans="1:9" ht="31.5" x14ac:dyDescent="0.25">
      <c r="A407" s="24" t="s">
        <v>2619</v>
      </c>
      <c r="B407" s="24" t="s">
        <v>2651</v>
      </c>
      <c r="C407" s="24" t="s">
        <v>2619</v>
      </c>
      <c r="D407" s="24" t="s">
        <v>2620</v>
      </c>
      <c r="E407" s="24" t="s">
        <v>32</v>
      </c>
      <c r="F407" s="25">
        <v>0</v>
      </c>
      <c r="G407" s="25">
        <v>0</v>
      </c>
      <c r="H407" s="25">
        <v>28136.73</v>
      </c>
      <c r="I407" s="21">
        <v>0</v>
      </c>
    </row>
    <row r="408" spans="1:9" ht="31.5" x14ac:dyDescent="0.25">
      <c r="A408" s="24" t="s">
        <v>2619</v>
      </c>
      <c r="B408" s="24" t="s">
        <v>2652</v>
      </c>
      <c r="C408" s="24" t="s">
        <v>2650</v>
      </c>
      <c r="D408" s="24" t="s">
        <v>31</v>
      </c>
      <c r="E408" s="24" t="s">
        <v>32</v>
      </c>
      <c r="F408" s="25">
        <v>13975</v>
      </c>
      <c r="G408" s="25">
        <v>0</v>
      </c>
      <c r="H408" s="25">
        <v>0</v>
      </c>
      <c r="I408" s="21">
        <v>0</v>
      </c>
    </row>
    <row r="409" spans="1:9" ht="31.5" x14ac:dyDescent="0.25">
      <c r="A409" s="24" t="s">
        <v>2619</v>
      </c>
      <c r="B409" s="24" t="s">
        <v>2653</v>
      </c>
      <c r="C409" s="24" t="s">
        <v>2650</v>
      </c>
      <c r="D409" s="24" t="s">
        <v>2654</v>
      </c>
      <c r="E409" s="24" t="s">
        <v>32</v>
      </c>
      <c r="F409" s="25">
        <v>3.12</v>
      </c>
      <c r="G409" s="25">
        <v>0</v>
      </c>
      <c r="H409" s="25">
        <v>45</v>
      </c>
      <c r="I409" s="21">
        <v>0</v>
      </c>
    </row>
    <row r="410" spans="1:9" ht="31.5" x14ac:dyDescent="0.25">
      <c r="A410" s="24" t="s">
        <v>2619</v>
      </c>
      <c r="B410" s="24" t="s">
        <v>2655</v>
      </c>
      <c r="C410" s="24" t="s">
        <v>2650</v>
      </c>
      <c r="D410" s="24" t="s">
        <v>2656</v>
      </c>
      <c r="E410" s="24" t="s">
        <v>32</v>
      </c>
      <c r="F410" s="25">
        <v>1148.45</v>
      </c>
      <c r="G410" s="25">
        <v>0</v>
      </c>
      <c r="H410" s="25">
        <v>1227.33</v>
      </c>
      <c r="I410" s="21">
        <v>0</v>
      </c>
    </row>
    <row r="411" spans="1:9" x14ac:dyDescent="0.25">
      <c r="A411" s="26" t="s">
        <v>45</v>
      </c>
      <c r="B411" s="26" t="s">
        <v>34</v>
      </c>
      <c r="C411" s="26" t="s">
        <v>34</v>
      </c>
      <c r="D411" s="26" t="s">
        <v>34</v>
      </c>
      <c r="E411" s="26" t="s">
        <v>34</v>
      </c>
      <c r="F411" s="27">
        <f>SUM(F396:F410)</f>
        <v>237409.32</v>
      </c>
      <c r="G411" s="27">
        <f>SUM(G396:G410)</f>
        <v>0</v>
      </c>
      <c r="H411" s="27">
        <f>SUM(H396:H410)</f>
        <v>183216.68</v>
      </c>
      <c r="I411" s="27">
        <f>SUM(I396:I410)</f>
        <v>0</v>
      </c>
    </row>
    <row r="412" spans="1:9" x14ac:dyDescent="0.25">
      <c r="A412" s="24" t="s">
        <v>2657</v>
      </c>
      <c r="B412" s="24" t="s">
        <v>89</v>
      </c>
      <c r="C412" s="24" t="s">
        <v>2626</v>
      </c>
      <c r="D412" s="24" t="s">
        <v>298</v>
      </c>
      <c r="E412" s="30" t="s">
        <v>35</v>
      </c>
      <c r="F412" s="25">
        <v>0</v>
      </c>
      <c r="G412" s="25">
        <v>0</v>
      </c>
      <c r="H412" s="25">
        <v>0</v>
      </c>
      <c r="I412" s="25">
        <v>1423.5</v>
      </c>
    </row>
    <row r="413" spans="1:9" x14ac:dyDescent="0.25">
      <c r="A413" s="24" t="s">
        <v>2657</v>
      </c>
      <c r="B413" s="24" t="s">
        <v>89</v>
      </c>
      <c r="C413" s="24" t="s">
        <v>2658</v>
      </c>
      <c r="D413" s="24" t="s">
        <v>300</v>
      </c>
      <c r="E413" s="30" t="s">
        <v>35</v>
      </c>
      <c r="F413" s="25">
        <v>0</v>
      </c>
      <c r="G413" s="25">
        <v>0</v>
      </c>
      <c r="H413" s="25">
        <v>0</v>
      </c>
      <c r="I413" s="25">
        <v>1691.2</v>
      </c>
    </row>
    <row r="414" spans="1:9" x14ac:dyDescent="0.25">
      <c r="A414" s="26" t="s">
        <v>45</v>
      </c>
      <c r="B414" s="26" t="s">
        <v>34</v>
      </c>
      <c r="C414" s="26" t="s">
        <v>34</v>
      </c>
      <c r="D414" s="26" t="s">
        <v>34</v>
      </c>
      <c r="E414" s="26" t="s">
        <v>34</v>
      </c>
      <c r="F414" s="27">
        <f>SUM(F412:F413)</f>
        <v>0</v>
      </c>
      <c r="G414" s="27">
        <f>SUM(G412:G413)</f>
        <v>0</v>
      </c>
      <c r="H414" s="27">
        <f>SUM(H412:H413)</f>
        <v>0</v>
      </c>
      <c r="I414" s="27">
        <f>SUM(I412:I413)</f>
        <v>3114.7</v>
      </c>
    </row>
    <row r="415" spans="1:9" ht="31.5" x14ac:dyDescent="0.25">
      <c r="A415" s="43" t="s">
        <v>2659</v>
      </c>
      <c r="B415" s="43">
        <v>32143691</v>
      </c>
      <c r="C415" s="43" t="s">
        <v>2666</v>
      </c>
      <c r="D415" s="33" t="s">
        <v>2477</v>
      </c>
      <c r="E415" s="99" t="s">
        <v>78</v>
      </c>
      <c r="F415" s="21">
        <v>2295</v>
      </c>
      <c r="G415" s="21">
        <v>0</v>
      </c>
      <c r="H415" s="21">
        <v>2210</v>
      </c>
      <c r="I415" s="21">
        <v>0</v>
      </c>
    </row>
    <row r="416" spans="1:9" x14ac:dyDescent="0.25">
      <c r="A416" s="43" t="s">
        <v>2659</v>
      </c>
      <c r="B416" s="43">
        <v>32143691</v>
      </c>
      <c r="C416" s="43" t="s">
        <v>2667</v>
      </c>
      <c r="D416" s="98">
        <v>30083966</v>
      </c>
      <c r="E416" s="99" t="s">
        <v>78</v>
      </c>
      <c r="F416" s="21">
        <v>24892.52</v>
      </c>
      <c r="G416" s="21">
        <v>0</v>
      </c>
      <c r="H416" s="21">
        <v>28753.99</v>
      </c>
      <c r="I416" s="21">
        <v>0</v>
      </c>
    </row>
    <row r="417" spans="1:9" x14ac:dyDescent="0.25">
      <c r="A417" s="43" t="s">
        <v>2659</v>
      </c>
      <c r="B417" s="43">
        <v>32143691</v>
      </c>
      <c r="C417" s="43" t="s">
        <v>2668</v>
      </c>
      <c r="D417" s="43">
        <v>37992781</v>
      </c>
      <c r="E417" s="54" t="s">
        <v>32</v>
      </c>
      <c r="F417" s="21">
        <v>46423.6</v>
      </c>
      <c r="G417" s="21">
        <v>0</v>
      </c>
      <c r="H417" s="21">
        <v>63115.66</v>
      </c>
      <c r="I417" s="21">
        <v>0</v>
      </c>
    </row>
    <row r="418" spans="1:9" x14ac:dyDescent="0.25">
      <c r="A418" s="43" t="s">
        <v>2659</v>
      </c>
      <c r="B418" s="43">
        <v>32143691</v>
      </c>
      <c r="C418" s="43" t="s">
        <v>66</v>
      </c>
      <c r="D418" s="43">
        <v>37992781</v>
      </c>
      <c r="E418" s="54" t="s">
        <v>32</v>
      </c>
      <c r="F418" s="21">
        <v>1059.2</v>
      </c>
      <c r="G418" s="21">
        <v>0</v>
      </c>
      <c r="H418" s="21">
        <v>606.21</v>
      </c>
      <c r="I418" s="21">
        <v>0</v>
      </c>
    </row>
    <row r="419" spans="1:9" x14ac:dyDescent="0.25">
      <c r="A419" s="43" t="s">
        <v>2659</v>
      </c>
      <c r="B419" s="43">
        <v>32143691</v>
      </c>
      <c r="C419" s="43" t="s">
        <v>2669</v>
      </c>
      <c r="D419" s="43">
        <v>37992781</v>
      </c>
      <c r="E419" s="54" t="s">
        <v>32</v>
      </c>
      <c r="F419" s="21">
        <v>4283.28</v>
      </c>
      <c r="G419" s="21">
        <v>0</v>
      </c>
      <c r="H419" s="21">
        <v>5642.98</v>
      </c>
      <c r="I419" s="21">
        <v>0</v>
      </c>
    </row>
    <row r="420" spans="1:9" x14ac:dyDescent="0.25">
      <c r="A420" s="43" t="s">
        <v>2659</v>
      </c>
      <c r="B420" s="43">
        <v>32143691</v>
      </c>
      <c r="C420" s="43" t="s">
        <v>2532</v>
      </c>
      <c r="D420" s="43">
        <v>43144729</v>
      </c>
      <c r="E420" s="54" t="s">
        <v>32</v>
      </c>
      <c r="F420" s="21">
        <v>56431.08</v>
      </c>
      <c r="G420" s="21">
        <v>0</v>
      </c>
      <c r="H420" s="21">
        <v>94728.59</v>
      </c>
      <c r="I420" s="21">
        <v>0</v>
      </c>
    </row>
    <row r="421" spans="1:9" ht="31.5" x14ac:dyDescent="0.25">
      <c r="A421" s="43" t="s">
        <v>2659</v>
      </c>
      <c r="B421" s="43">
        <v>32143691</v>
      </c>
      <c r="C421" s="43" t="s">
        <v>2670</v>
      </c>
      <c r="D421" s="43">
        <v>2659358</v>
      </c>
      <c r="E421" s="54" t="s">
        <v>78</v>
      </c>
      <c r="F421" s="21">
        <v>2773.34</v>
      </c>
      <c r="G421" s="21">
        <v>0</v>
      </c>
      <c r="H421" s="21">
        <v>1660.54</v>
      </c>
      <c r="I421" s="21">
        <v>0</v>
      </c>
    </row>
    <row r="422" spans="1:9" ht="31.5" x14ac:dyDescent="0.25">
      <c r="A422" s="43" t="s">
        <v>2659</v>
      </c>
      <c r="B422" s="43">
        <v>32143691</v>
      </c>
      <c r="C422" s="43" t="s">
        <v>2671</v>
      </c>
      <c r="D422" s="43">
        <v>37913095</v>
      </c>
      <c r="E422" s="54" t="s">
        <v>78</v>
      </c>
      <c r="F422" s="21">
        <v>4160.0200000000004</v>
      </c>
      <c r="G422" s="21">
        <v>0</v>
      </c>
      <c r="H422" s="21">
        <v>2491.37</v>
      </c>
      <c r="I422" s="21">
        <v>0</v>
      </c>
    </row>
    <row r="423" spans="1:9" ht="47.25" x14ac:dyDescent="0.25">
      <c r="A423" s="43" t="s">
        <v>2659</v>
      </c>
      <c r="B423" s="43">
        <v>32143691</v>
      </c>
      <c r="C423" s="43" t="s">
        <v>2672</v>
      </c>
      <c r="D423" s="43">
        <v>34993162</v>
      </c>
      <c r="E423" s="54" t="s">
        <v>78</v>
      </c>
      <c r="F423" s="21">
        <v>2512.6</v>
      </c>
      <c r="G423" s="21">
        <v>0</v>
      </c>
      <c r="H423" s="21">
        <v>3460.31</v>
      </c>
      <c r="I423" s="21">
        <v>0</v>
      </c>
    </row>
    <row r="424" spans="1:9" ht="47.25" x14ac:dyDescent="0.25">
      <c r="A424" s="43" t="s">
        <v>2659</v>
      </c>
      <c r="B424" s="43">
        <v>32143691</v>
      </c>
      <c r="C424" s="43" t="s">
        <v>2673</v>
      </c>
      <c r="D424" s="43">
        <v>34993225</v>
      </c>
      <c r="E424" s="54" t="s">
        <v>78</v>
      </c>
      <c r="F424" s="21">
        <v>920.25</v>
      </c>
      <c r="G424" s="21">
        <v>0</v>
      </c>
      <c r="H424" s="21">
        <v>866.66</v>
      </c>
      <c r="I424" s="21">
        <v>0</v>
      </c>
    </row>
    <row r="425" spans="1:9" ht="31.5" x14ac:dyDescent="0.25">
      <c r="A425" s="43" t="s">
        <v>2659</v>
      </c>
      <c r="B425" s="43">
        <v>32143691</v>
      </c>
      <c r="C425" s="43" t="s">
        <v>2674</v>
      </c>
      <c r="D425" s="43" t="s">
        <v>34</v>
      </c>
      <c r="E425" s="54" t="s">
        <v>26</v>
      </c>
      <c r="F425" s="21">
        <v>344018.85</v>
      </c>
      <c r="G425" s="21">
        <v>0</v>
      </c>
      <c r="H425" s="21">
        <v>300139.36</v>
      </c>
      <c r="I425" s="21">
        <v>0</v>
      </c>
    </row>
    <row r="426" spans="1:9" ht="31.5" x14ac:dyDescent="0.25">
      <c r="A426" s="33" t="s">
        <v>2659</v>
      </c>
      <c r="B426" s="33" t="s">
        <v>2660</v>
      </c>
      <c r="C426" s="43" t="s">
        <v>2665</v>
      </c>
      <c r="D426" s="43">
        <v>31821381</v>
      </c>
      <c r="E426" s="54" t="s">
        <v>35</v>
      </c>
      <c r="F426" s="32">
        <v>967.26</v>
      </c>
      <c r="G426" s="32">
        <v>0</v>
      </c>
      <c r="H426" s="32">
        <v>0</v>
      </c>
      <c r="I426" s="32">
        <v>0</v>
      </c>
    </row>
    <row r="427" spans="1:9" ht="31.5" x14ac:dyDescent="0.25">
      <c r="A427" s="33" t="s">
        <v>2659</v>
      </c>
      <c r="B427" s="33" t="s">
        <v>2660</v>
      </c>
      <c r="C427" s="43" t="s">
        <v>2675</v>
      </c>
      <c r="D427" s="43" t="s">
        <v>34</v>
      </c>
      <c r="E427" s="54" t="s">
        <v>32</v>
      </c>
      <c r="F427" s="32">
        <v>47745.4</v>
      </c>
      <c r="G427" s="32">
        <v>0</v>
      </c>
      <c r="H427" s="32">
        <v>0</v>
      </c>
      <c r="I427" s="32">
        <v>0</v>
      </c>
    </row>
    <row r="428" spans="1:9" x14ac:dyDescent="0.25">
      <c r="A428" s="33" t="s">
        <v>2659</v>
      </c>
      <c r="B428" s="33" t="s">
        <v>2660</v>
      </c>
      <c r="C428" s="28" t="s">
        <v>4596</v>
      </c>
      <c r="D428" s="24" t="s">
        <v>34</v>
      </c>
      <c r="E428" s="54" t="s">
        <v>35</v>
      </c>
      <c r="F428" s="32">
        <v>3000</v>
      </c>
      <c r="G428" s="32">
        <v>0</v>
      </c>
      <c r="H428" s="32">
        <v>0</v>
      </c>
      <c r="I428" s="32">
        <v>0</v>
      </c>
    </row>
    <row r="429" spans="1:9" x14ac:dyDescent="0.25">
      <c r="A429" s="33" t="s">
        <v>2659</v>
      </c>
      <c r="B429" s="33" t="s">
        <v>2660</v>
      </c>
      <c r="C429" s="43" t="s">
        <v>2676</v>
      </c>
      <c r="D429" s="43">
        <v>5410263</v>
      </c>
      <c r="E429" s="54" t="s">
        <v>35</v>
      </c>
      <c r="F429" s="32">
        <v>70.2</v>
      </c>
      <c r="G429" s="32">
        <v>0</v>
      </c>
      <c r="H429" s="32">
        <v>0</v>
      </c>
      <c r="I429" s="32">
        <v>0</v>
      </c>
    </row>
    <row r="430" spans="1:9" x14ac:dyDescent="0.25">
      <c r="A430" s="34" t="s">
        <v>45</v>
      </c>
      <c r="B430" s="34" t="s">
        <v>34</v>
      </c>
      <c r="C430" s="34" t="s">
        <v>34</v>
      </c>
      <c r="D430" s="34" t="s">
        <v>34</v>
      </c>
      <c r="E430" s="34" t="s">
        <v>34</v>
      </c>
      <c r="F430" s="27">
        <f>SUM(F415:F429)</f>
        <v>541552.6</v>
      </c>
      <c r="G430" s="27">
        <f>SUM(G415:G429)</f>
        <v>0</v>
      </c>
      <c r="H430" s="27">
        <f>SUM(H415:H429)</f>
        <v>503675.67</v>
      </c>
      <c r="I430" s="27">
        <f>SUM(I415:I429)</f>
        <v>0</v>
      </c>
    </row>
    <row r="431" spans="1:9" ht="31.5" x14ac:dyDescent="0.25">
      <c r="A431" s="20" t="s">
        <v>4707</v>
      </c>
      <c r="B431" s="20" t="s">
        <v>2677</v>
      </c>
      <c r="C431" s="20" t="s">
        <v>2679</v>
      </c>
      <c r="D431" s="20" t="s">
        <v>54</v>
      </c>
      <c r="E431" s="20" t="s">
        <v>32</v>
      </c>
      <c r="F431" s="21">
        <v>0</v>
      </c>
      <c r="G431" s="21">
        <v>0</v>
      </c>
      <c r="H431" s="21">
        <v>5000</v>
      </c>
      <c r="I431" s="21">
        <v>0</v>
      </c>
    </row>
    <row r="432" spans="1:9" ht="63" x14ac:dyDescent="0.25">
      <c r="A432" s="20" t="s">
        <v>4707</v>
      </c>
      <c r="B432" s="20" t="s">
        <v>2677</v>
      </c>
      <c r="C432" s="20" t="s">
        <v>2680</v>
      </c>
      <c r="D432" s="20" t="s">
        <v>42</v>
      </c>
      <c r="E432" s="20" t="s">
        <v>26</v>
      </c>
      <c r="F432" s="21">
        <v>0</v>
      </c>
      <c r="G432" s="21">
        <v>0</v>
      </c>
      <c r="H432" s="21">
        <v>21000</v>
      </c>
      <c r="I432" s="21">
        <v>0</v>
      </c>
    </row>
    <row r="433" spans="1:9" x14ac:dyDescent="0.25">
      <c r="A433" s="26" t="s">
        <v>45</v>
      </c>
      <c r="B433" s="26" t="s">
        <v>34</v>
      </c>
      <c r="C433" s="26" t="s">
        <v>34</v>
      </c>
      <c r="D433" s="26" t="s">
        <v>34</v>
      </c>
      <c r="E433" s="26" t="s">
        <v>34</v>
      </c>
      <c r="F433" s="27">
        <f>SUM(F431:F432)</f>
        <v>0</v>
      </c>
      <c r="G433" s="27">
        <f>SUM(G431:G432)</f>
        <v>0</v>
      </c>
      <c r="H433" s="27">
        <f>SUM(H431:H432)</f>
        <v>26000</v>
      </c>
      <c r="I433" s="27">
        <f>SUM(I431:I432)</f>
        <v>0</v>
      </c>
    </row>
    <row r="434" spans="1:9" ht="31.5" x14ac:dyDescent="0.25">
      <c r="A434" s="37" t="s">
        <v>4706</v>
      </c>
      <c r="B434" s="37">
        <v>13845696</v>
      </c>
      <c r="C434" s="30" t="s">
        <v>2690</v>
      </c>
      <c r="D434" s="30" t="s">
        <v>2691</v>
      </c>
      <c r="E434" s="20" t="s">
        <v>35</v>
      </c>
      <c r="F434" s="45">
        <v>2375.7800000000002</v>
      </c>
      <c r="G434" s="45">
        <v>0</v>
      </c>
      <c r="H434" s="45">
        <v>0</v>
      </c>
      <c r="I434" s="45">
        <v>0</v>
      </c>
    </row>
    <row r="435" spans="1:9" ht="31.5" x14ac:dyDescent="0.25">
      <c r="A435" s="37" t="s">
        <v>4706</v>
      </c>
      <c r="B435" s="37">
        <v>13845696</v>
      </c>
      <c r="C435" s="37" t="s">
        <v>2692</v>
      </c>
      <c r="D435" s="37">
        <v>41594995</v>
      </c>
      <c r="E435" s="20" t="s">
        <v>35</v>
      </c>
      <c r="F435" s="25">
        <v>0</v>
      </c>
      <c r="G435" s="25">
        <v>0</v>
      </c>
      <c r="H435" s="25">
        <v>240214.09</v>
      </c>
      <c r="I435" s="25">
        <v>0</v>
      </c>
    </row>
    <row r="436" spans="1:9" ht="31.5" x14ac:dyDescent="0.25">
      <c r="A436" s="37" t="s">
        <v>4706</v>
      </c>
      <c r="B436" s="37">
        <v>13845696</v>
      </c>
      <c r="C436" s="37" t="s">
        <v>2693</v>
      </c>
      <c r="D436" s="37">
        <v>32332400</v>
      </c>
      <c r="E436" s="20" t="s">
        <v>35</v>
      </c>
      <c r="F436" s="25">
        <v>0</v>
      </c>
      <c r="G436" s="25">
        <v>0</v>
      </c>
      <c r="H436" s="25">
        <v>2724.24</v>
      </c>
      <c r="I436" s="25">
        <v>0</v>
      </c>
    </row>
    <row r="437" spans="1:9" ht="31.5" x14ac:dyDescent="0.25">
      <c r="A437" s="37" t="s">
        <v>4706</v>
      </c>
      <c r="B437" s="37">
        <v>13845696</v>
      </c>
      <c r="C437" s="37" t="s">
        <v>2694</v>
      </c>
      <c r="D437" s="37">
        <v>41917991</v>
      </c>
      <c r="E437" s="20" t="s">
        <v>35</v>
      </c>
      <c r="F437" s="25">
        <v>0</v>
      </c>
      <c r="G437" s="25">
        <v>0</v>
      </c>
      <c r="H437" s="25">
        <v>108758.39999999999</v>
      </c>
      <c r="I437" s="25">
        <v>0</v>
      </c>
    </row>
    <row r="438" spans="1:9" ht="31.5" x14ac:dyDescent="0.25">
      <c r="A438" s="37" t="s">
        <v>4706</v>
      </c>
      <c r="B438" s="37">
        <v>13845696</v>
      </c>
      <c r="C438" s="37" t="s">
        <v>2695</v>
      </c>
      <c r="D438" s="37">
        <v>43144729</v>
      </c>
      <c r="E438" s="20" t="s">
        <v>29</v>
      </c>
      <c r="F438" s="25">
        <v>86586</v>
      </c>
      <c r="G438" s="25">
        <v>0</v>
      </c>
      <c r="H438" s="25">
        <v>113449.58</v>
      </c>
      <c r="I438" s="25">
        <v>0</v>
      </c>
    </row>
    <row r="439" spans="1:9" ht="31.5" x14ac:dyDescent="0.25">
      <c r="A439" s="37" t="s">
        <v>4706</v>
      </c>
      <c r="B439" s="37">
        <v>13845696</v>
      </c>
      <c r="C439" s="37" t="s">
        <v>2696</v>
      </c>
      <c r="D439" s="37">
        <v>37992781</v>
      </c>
      <c r="E439" s="20" t="s">
        <v>32</v>
      </c>
      <c r="F439" s="25">
        <v>51642.26</v>
      </c>
      <c r="G439" s="25">
        <v>0</v>
      </c>
      <c r="H439" s="25">
        <v>69862.91</v>
      </c>
      <c r="I439" s="25">
        <v>0</v>
      </c>
    </row>
    <row r="440" spans="1:9" ht="31.5" x14ac:dyDescent="0.25">
      <c r="A440" s="37" t="s">
        <v>4706</v>
      </c>
      <c r="B440" s="37">
        <v>13845696</v>
      </c>
      <c r="C440" s="37" t="s">
        <v>2696</v>
      </c>
      <c r="D440" s="37">
        <v>37992781</v>
      </c>
      <c r="E440" s="20" t="s">
        <v>32</v>
      </c>
      <c r="F440" s="25">
        <v>3187.7</v>
      </c>
      <c r="G440" s="25">
        <v>0</v>
      </c>
      <c r="H440" s="25">
        <v>5812.92</v>
      </c>
      <c r="I440" s="25">
        <v>0</v>
      </c>
    </row>
    <row r="441" spans="1:9" ht="31.5" x14ac:dyDescent="0.25">
      <c r="A441" s="37" t="s">
        <v>4706</v>
      </c>
      <c r="B441" s="37">
        <v>13845696</v>
      </c>
      <c r="C441" s="37" t="s">
        <v>2697</v>
      </c>
      <c r="D441" s="37">
        <v>33310194</v>
      </c>
      <c r="E441" s="20" t="s">
        <v>78</v>
      </c>
      <c r="F441" s="25">
        <v>7045.27</v>
      </c>
      <c r="G441" s="25">
        <v>0</v>
      </c>
      <c r="H441" s="25">
        <v>4810.95</v>
      </c>
      <c r="I441" s="25">
        <v>0</v>
      </c>
    </row>
    <row r="442" spans="1:9" ht="31.5" x14ac:dyDescent="0.25">
      <c r="A442" s="37" t="s">
        <v>4706</v>
      </c>
      <c r="B442" s="37">
        <v>13845697</v>
      </c>
      <c r="C442" s="100" t="s">
        <v>2698</v>
      </c>
      <c r="D442" s="37">
        <v>37992030</v>
      </c>
      <c r="E442" s="20" t="s">
        <v>32</v>
      </c>
      <c r="F442" s="25">
        <v>148662</v>
      </c>
      <c r="G442" s="25">
        <v>0</v>
      </c>
      <c r="H442" s="25">
        <v>4726.8</v>
      </c>
      <c r="I442" s="25">
        <v>0</v>
      </c>
    </row>
    <row r="443" spans="1:9" ht="31.5" x14ac:dyDescent="0.25">
      <c r="A443" s="37" t="s">
        <v>4706</v>
      </c>
      <c r="B443" s="37">
        <v>13845696</v>
      </c>
      <c r="C443" s="37" t="s">
        <v>2699</v>
      </c>
      <c r="D443" s="37">
        <v>13845696</v>
      </c>
      <c r="E443" s="20" t="s">
        <v>26</v>
      </c>
      <c r="F443" s="25">
        <v>182482.14</v>
      </c>
      <c r="G443" s="25">
        <v>0</v>
      </c>
      <c r="H443" s="25">
        <v>282026.96000000002</v>
      </c>
      <c r="I443" s="25">
        <v>0</v>
      </c>
    </row>
    <row r="444" spans="1:9" ht="31.5" x14ac:dyDescent="0.25">
      <c r="A444" s="29" t="s">
        <v>4706</v>
      </c>
      <c r="B444" s="30">
        <v>13845696</v>
      </c>
      <c r="C444" s="30" t="s">
        <v>2687</v>
      </c>
      <c r="D444" s="30" t="s">
        <v>31</v>
      </c>
      <c r="E444" s="20" t="s">
        <v>32</v>
      </c>
      <c r="F444" s="25">
        <v>2453.64</v>
      </c>
      <c r="G444" s="25">
        <v>0</v>
      </c>
      <c r="H444" s="25">
        <v>0</v>
      </c>
      <c r="I444" s="25">
        <v>0</v>
      </c>
    </row>
    <row r="445" spans="1:9" ht="31.5" x14ac:dyDescent="0.25">
      <c r="A445" s="29" t="s">
        <v>4706</v>
      </c>
      <c r="B445" s="30">
        <v>13845696</v>
      </c>
      <c r="C445" s="30" t="s">
        <v>2700</v>
      </c>
      <c r="D445" s="30">
        <v>13845696</v>
      </c>
      <c r="E445" s="20" t="s">
        <v>32</v>
      </c>
      <c r="F445" s="25">
        <v>14400.67</v>
      </c>
      <c r="G445" s="25">
        <v>0</v>
      </c>
      <c r="H445" s="25">
        <v>0</v>
      </c>
      <c r="I445" s="25">
        <v>0</v>
      </c>
    </row>
    <row r="446" spans="1:9" x14ac:dyDescent="0.25">
      <c r="A446" s="26" t="s">
        <v>45</v>
      </c>
      <c r="B446" s="26" t="s">
        <v>34</v>
      </c>
      <c r="C446" s="26" t="s">
        <v>34</v>
      </c>
      <c r="D446" s="26" t="s">
        <v>34</v>
      </c>
      <c r="E446" s="26" t="s">
        <v>34</v>
      </c>
      <c r="F446" s="27">
        <f>SUM(F434:F445)</f>
        <v>498835.46</v>
      </c>
      <c r="G446" s="27">
        <f t="shared" ref="G446:I446" si="0">SUM(G434:G445)</f>
        <v>0</v>
      </c>
      <c r="H446" s="27">
        <f t="shared" si="0"/>
        <v>832386.85000000009</v>
      </c>
      <c r="I446" s="27">
        <f t="shared" si="0"/>
        <v>0</v>
      </c>
    </row>
    <row r="447" spans="1:9" ht="31.5" x14ac:dyDescent="0.25">
      <c r="A447" s="20" t="s">
        <v>4702</v>
      </c>
      <c r="B447" s="20" t="s">
        <v>151</v>
      </c>
      <c r="C447" s="24" t="s">
        <v>2706</v>
      </c>
      <c r="D447" s="24" t="s">
        <v>18</v>
      </c>
      <c r="E447" s="20" t="s">
        <v>35</v>
      </c>
      <c r="F447" s="21">
        <v>0</v>
      </c>
      <c r="G447" s="21">
        <v>0</v>
      </c>
      <c r="H447" s="38">
        <v>5162</v>
      </c>
      <c r="I447" s="21">
        <v>0</v>
      </c>
    </row>
    <row r="448" spans="1:9" ht="31.5" x14ac:dyDescent="0.25">
      <c r="A448" s="20" t="s">
        <v>4702</v>
      </c>
      <c r="B448" s="20" t="s">
        <v>151</v>
      </c>
      <c r="C448" s="24" t="s">
        <v>2707</v>
      </c>
      <c r="D448" s="24" t="s">
        <v>292</v>
      </c>
      <c r="E448" s="20" t="s">
        <v>35</v>
      </c>
      <c r="F448" s="21">
        <v>0</v>
      </c>
      <c r="G448" s="21">
        <v>0</v>
      </c>
      <c r="H448" s="25">
        <v>7373</v>
      </c>
      <c r="I448" s="21">
        <v>0</v>
      </c>
    </row>
    <row r="449" spans="1:9" ht="31.5" x14ac:dyDescent="0.25">
      <c r="A449" s="20" t="s">
        <v>4702</v>
      </c>
      <c r="B449" s="20" t="s">
        <v>151</v>
      </c>
      <c r="C449" s="20" t="s">
        <v>2708</v>
      </c>
      <c r="D449" s="20" t="s">
        <v>2709</v>
      </c>
      <c r="E449" s="20" t="s">
        <v>35</v>
      </c>
      <c r="F449" s="21">
        <v>0</v>
      </c>
      <c r="G449" s="21">
        <v>0</v>
      </c>
      <c r="H449" s="21">
        <v>23315</v>
      </c>
      <c r="I449" s="21">
        <v>0</v>
      </c>
    </row>
    <row r="450" spans="1:9" ht="47.25" x14ac:dyDescent="0.25">
      <c r="A450" s="20" t="s">
        <v>4702</v>
      </c>
      <c r="B450" s="20" t="s">
        <v>151</v>
      </c>
      <c r="C450" s="20" t="s">
        <v>2710</v>
      </c>
      <c r="D450" s="20" t="s">
        <v>2711</v>
      </c>
      <c r="E450" s="20" t="s">
        <v>35</v>
      </c>
      <c r="F450" s="21">
        <v>0</v>
      </c>
      <c r="G450" s="21">
        <v>0</v>
      </c>
      <c r="H450" s="21">
        <v>5520</v>
      </c>
      <c r="I450" s="21">
        <v>0</v>
      </c>
    </row>
    <row r="451" spans="1:9" ht="31.5" x14ac:dyDescent="0.25">
      <c r="A451" s="20" t="s">
        <v>4702</v>
      </c>
      <c r="B451" s="20" t="s">
        <v>151</v>
      </c>
      <c r="C451" s="20" t="s">
        <v>119</v>
      </c>
      <c r="D451" s="20" t="s">
        <v>54</v>
      </c>
      <c r="E451" s="20" t="s">
        <v>32</v>
      </c>
      <c r="F451" s="21">
        <v>0</v>
      </c>
      <c r="G451" s="21">
        <v>0</v>
      </c>
      <c r="H451" s="21">
        <v>67382</v>
      </c>
      <c r="I451" s="21">
        <v>0</v>
      </c>
    </row>
    <row r="452" spans="1:9" ht="31.5" x14ac:dyDescent="0.25">
      <c r="A452" s="20" t="s">
        <v>4702</v>
      </c>
      <c r="B452" s="20" t="s">
        <v>151</v>
      </c>
      <c r="C452" s="20" t="s">
        <v>66</v>
      </c>
      <c r="D452" s="20" t="s">
        <v>151</v>
      </c>
      <c r="E452" s="20" t="s">
        <v>32</v>
      </c>
      <c r="F452" s="21">
        <v>87337</v>
      </c>
      <c r="G452" s="21">
        <v>0</v>
      </c>
      <c r="H452" s="21">
        <v>130147</v>
      </c>
      <c r="I452" s="21">
        <v>0</v>
      </c>
    </row>
    <row r="453" spans="1:9" ht="31.5" x14ac:dyDescent="0.25">
      <c r="A453" s="20" t="s">
        <v>4702</v>
      </c>
      <c r="B453" s="20" t="s">
        <v>151</v>
      </c>
      <c r="C453" s="20" t="s">
        <v>2534</v>
      </c>
      <c r="D453" s="20" t="s">
        <v>54</v>
      </c>
      <c r="E453" s="20" t="s">
        <v>32</v>
      </c>
      <c r="F453" s="21">
        <v>7925</v>
      </c>
      <c r="G453" s="21">
        <v>0</v>
      </c>
      <c r="H453" s="21">
        <v>4892</v>
      </c>
      <c r="I453" s="21">
        <v>0</v>
      </c>
    </row>
    <row r="454" spans="1:9" ht="31.5" x14ac:dyDescent="0.25">
      <c r="A454" s="20" t="s">
        <v>4702</v>
      </c>
      <c r="B454" s="20" t="s">
        <v>151</v>
      </c>
      <c r="C454" s="20" t="s">
        <v>2712</v>
      </c>
      <c r="D454" s="20" t="s">
        <v>54</v>
      </c>
      <c r="E454" s="20" t="s">
        <v>32</v>
      </c>
      <c r="F454" s="21">
        <v>0</v>
      </c>
      <c r="G454" s="21">
        <v>0</v>
      </c>
      <c r="H454" s="21">
        <v>845</v>
      </c>
      <c r="I454" s="21">
        <v>0</v>
      </c>
    </row>
    <row r="455" spans="1:9" ht="31.5" x14ac:dyDescent="0.25">
      <c r="A455" s="20" t="s">
        <v>4702</v>
      </c>
      <c r="B455" s="20" t="s">
        <v>151</v>
      </c>
      <c r="C455" s="20" t="s">
        <v>2531</v>
      </c>
      <c r="D455" s="20" t="s">
        <v>54</v>
      </c>
      <c r="E455" s="20" t="s">
        <v>32</v>
      </c>
      <c r="F455" s="21">
        <v>0</v>
      </c>
      <c r="G455" s="21">
        <v>0</v>
      </c>
      <c r="H455" s="21">
        <v>5920</v>
      </c>
      <c r="I455" s="21">
        <v>0</v>
      </c>
    </row>
    <row r="456" spans="1:9" ht="31.5" x14ac:dyDescent="0.25">
      <c r="A456" s="20" t="s">
        <v>4702</v>
      </c>
      <c r="B456" s="20" t="s">
        <v>151</v>
      </c>
      <c r="C456" s="20" t="s">
        <v>2532</v>
      </c>
      <c r="D456" s="20" t="s">
        <v>2713</v>
      </c>
      <c r="E456" s="20" t="s">
        <v>29</v>
      </c>
      <c r="F456" s="21">
        <v>0</v>
      </c>
      <c r="G456" s="21">
        <v>0</v>
      </c>
      <c r="H456" s="21">
        <v>83352</v>
      </c>
      <c r="I456" s="21">
        <v>0</v>
      </c>
    </row>
    <row r="457" spans="1:9" ht="31.5" x14ac:dyDescent="0.25">
      <c r="A457" s="20" t="s">
        <v>4702</v>
      </c>
      <c r="B457" s="20" t="s">
        <v>151</v>
      </c>
      <c r="C457" s="20" t="s">
        <v>2714</v>
      </c>
      <c r="D457" s="20" t="s">
        <v>34</v>
      </c>
      <c r="E457" s="20" t="s">
        <v>26</v>
      </c>
      <c r="F457" s="21">
        <v>17539</v>
      </c>
      <c r="G457" s="21">
        <v>0</v>
      </c>
      <c r="H457" s="21">
        <v>327125</v>
      </c>
      <c r="I457" s="21">
        <v>0</v>
      </c>
    </row>
    <row r="458" spans="1:9" ht="31.5" x14ac:dyDescent="0.25">
      <c r="A458" s="20" t="s">
        <v>4702</v>
      </c>
      <c r="B458" s="20" t="s">
        <v>151</v>
      </c>
      <c r="C458" s="20" t="s">
        <v>2715</v>
      </c>
      <c r="D458" s="20" t="s">
        <v>34</v>
      </c>
      <c r="E458" s="20" t="s">
        <v>78</v>
      </c>
      <c r="F458" s="21">
        <v>18925</v>
      </c>
      <c r="G458" s="21">
        <v>0</v>
      </c>
      <c r="H458" s="21">
        <v>22262</v>
      </c>
      <c r="I458" s="21">
        <v>0</v>
      </c>
    </row>
    <row r="459" spans="1:9" x14ac:dyDescent="0.25">
      <c r="A459" s="26" t="s">
        <v>45</v>
      </c>
      <c r="B459" s="26" t="s">
        <v>34</v>
      </c>
      <c r="C459" s="26" t="s">
        <v>34</v>
      </c>
      <c r="D459" s="26" t="s">
        <v>34</v>
      </c>
      <c r="E459" s="26" t="s">
        <v>34</v>
      </c>
      <c r="F459" s="27">
        <f>SUM(F447:F458)</f>
        <v>131726</v>
      </c>
      <c r="G459" s="27">
        <f>SUM(G447:G458)</f>
        <v>0</v>
      </c>
      <c r="H459" s="27">
        <f>SUM(H447:H458)</f>
        <v>683295</v>
      </c>
      <c r="I459" s="27">
        <f>SUM(I447:I458)</f>
        <v>0</v>
      </c>
    </row>
    <row r="460" spans="1:9" ht="31.5" x14ac:dyDescent="0.25">
      <c r="A460" s="24" t="s">
        <v>2716</v>
      </c>
      <c r="B460" s="20" t="s">
        <v>2717</v>
      </c>
      <c r="C460" s="36" t="s">
        <v>2725</v>
      </c>
      <c r="D460" s="24" t="s">
        <v>42</v>
      </c>
      <c r="E460" s="20" t="s">
        <v>29</v>
      </c>
      <c r="F460" s="61">
        <v>9926</v>
      </c>
      <c r="G460" s="61">
        <v>0</v>
      </c>
      <c r="H460" s="61">
        <v>37314</v>
      </c>
      <c r="I460" s="61">
        <v>0</v>
      </c>
    </row>
    <row r="461" spans="1:9" ht="31.5" x14ac:dyDescent="0.25">
      <c r="A461" s="24" t="s">
        <v>2716</v>
      </c>
      <c r="B461" s="20" t="s">
        <v>2717</v>
      </c>
      <c r="C461" s="36" t="s">
        <v>27</v>
      </c>
      <c r="D461" s="36">
        <v>37992781</v>
      </c>
      <c r="E461" s="20" t="s">
        <v>32</v>
      </c>
      <c r="F461" s="61">
        <v>0</v>
      </c>
      <c r="G461" s="61">
        <v>0</v>
      </c>
      <c r="H461" s="61">
        <v>10962</v>
      </c>
      <c r="I461" s="61">
        <v>0</v>
      </c>
    </row>
    <row r="462" spans="1:9" x14ac:dyDescent="0.25">
      <c r="A462" s="26" t="s">
        <v>45</v>
      </c>
      <c r="B462" s="26" t="s">
        <v>34</v>
      </c>
      <c r="C462" s="26" t="s">
        <v>34</v>
      </c>
      <c r="D462" s="26" t="s">
        <v>34</v>
      </c>
      <c r="E462" s="26" t="s">
        <v>34</v>
      </c>
      <c r="F462" s="27">
        <f>SUM(F460:F461)</f>
        <v>9926</v>
      </c>
      <c r="G462" s="27">
        <f>SUM(G460:G461)</f>
        <v>0</v>
      </c>
      <c r="H462" s="27">
        <f>SUM(H460:H461)</f>
        <v>48276</v>
      </c>
      <c r="I462" s="27">
        <f>SUM(I460:I461)</f>
        <v>0</v>
      </c>
    </row>
    <row r="463" spans="1:9" ht="31.5" x14ac:dyDescent="0.25">
      <c r="A463" s="91" t="s">
        <v>4710</v>
      </c>
      <c r="B463" s="91" t="s">
        <v>2727</v>
      </c>
      <c r="C463" s="91" t="s">
        <v>2759</v>
      </c>
      <c r="D463" s="91" t="s">
        <v>2760</v>
      </c>
      <c r="E463" s="91" t="s">
        <v>26</v>
      </c>
      <c r="F463" s="53">
        <v>1992.4</v>
      </c>
      <c r="G463" s="53">
        <v>0</v>
      </c>
      <c r="H463" s="53">
        <v>2474.59</v>
      </c>
      <c r="I463" s="53">
        <v>0</v>
      </c>
    </row>
    <row r="464" spans="1:9" ht="31.5" x14ac:dyDescent="0.25">
      <c r="A464" s="91" t="s">
        <v>4710</v>
      </c>
      <c r="B464" s="91" t="s">
        <v>2727</v>
      </c>
      <c r="C464" s="91" t="s">
        <v>2761</v>
      </c>
      <c r="D464" s="91" t="s">
        <v>2762</v>
      </c>
      <c r="E464" s="91" t="s">
        <v>26</v>
      </c>
      <c r="F464" s="53">
        <v>12544</v>
      </c>
      <c r="G464" s="53">
        <v>0</v>
      </c>
      <c r="H464" s="53">
        <v>13408.09</v>
      </c>
      <c r="I464" s="53">
        <v>0</v>
      </c>
    </row>
    <row r="465" spans="1:9" ht="31.5" x14ac:dyDescent="0.25">
      <c r="A465" s="91" t="s">
        <v>4710</v>
      </c>
      <c r="B465" s="91" t="s">
        <v>2727</v>
      </c>
      <c r="C465" s="91" t="s">
        <v>2763</v>
      </c>
      <c r="D465" s="91" t="s">
        <v>2764</v>
      </c>
      <c r="E465" s="91" t="s">
        <v>26</v>
      </c>
      <c r="F465" s="53">
        <v>4472.37</v>
      </c>
      <c r="G465" s="53">
        <v>0</v>
      </c>
      <c r="H465" s="53">
        <v>4835.6400000000003</v>
      </c>
      <c r="I465" s="53">
        <v>0</v>
      </c>
    </row>
    <row r="466" spans="1:9" ht="31.5" x14ac:dyDescent="0.25">
      <c r="A466" s="91" t="s">
        <v>4710</v>
      </c>
      <c r="B466" s="91" t="s">
        <v>2727</v>
      </c>
      <c r="C466" s="91" t="s">
        <v>2765</v>
      </c>
      <c r="D466" s="91" t="s">
        <v>2494</v>
      </c>
      <c r="E466" s="91" t="s">
        <v>29</v>
      </c>
      <c r="F466" s="53">
        <v>131946.70000000001</v>
      </c>
      <c r="G466" s="53">
        <v>0</v>
      </c>
      <c r="H466" s="53">
        <v>169256.52</v>
      </c>
      <c r="I466" s="53">
        <v>0</v>
      </c>
    </row>
    <row r="467" spans="1:9" ht="31.5" x14ac:dyDescent="0.25">
      <c r="A467" s="91" t="s">
        <v>4710</v>
      </c>
      <c r="B467" s="91" t="s">
        <v>2727</v>
      </c>
      <c r="C467" s="91" t="s">
        <v>2766</v>
      </c>
      <c r="D467" s="91" t="s">
        <v>2277</v>
      </c>
      <c r="E467" s="91" t="s">
        <v>35</v>
      </c>
      <c r="F467" s="53">
        <v>138.5</v>
      </c>
      <c r="G467" s="53">
        <v>0</v>
      </c>
      <c r="H467" s="53">
        <v>219.21</v>
      </c>
      <c r="I467" s="53">
        <v>0</v>
      </c>
    </row>
    <row r="468" spans="1:9" ht="31.5" x14ac:dyDescent="0.25">
      <c r="A468" s="91" t="s">
        <v>4710</v>
      </c>
      <c r="B468" s="91" t="s">
        <v>2727</v>
      </c>
      <c r="C468" s="91" t="s">
        <v>2767</v>
      </c>
      <c r="D468" s="91" t="s">
        <v>292</v>
      </c>
      <c r="E468" s="91" t="s">
        <v>35</v>
      </c>
      <c r="F468" s="53">
        <v>2205.9499999999998</v>
      </c>
      <c r="G468" s="53">
        <v>0</v>
      </c>
      <c r="H468" s="53">
        <v>2907.24</v>
      </c>
      <c r="I468" s="53">
        <v>0</v>
      </c>
    </row>
    <row r="469" spans="1:9" ht="31.5" x14ac:dyDescent="0.25">
      <c r="A469" s="91" t="s">
        <v>4710</v>
      </c>
      <c r="B469" s="91" t="s">
        <v>2727</v>
      </c>
      <c r="C469" s="91" t="s">
        <v>2768</v>
      </c>
      <c r="D469" s="91" t="s">
        <v>195</v>
      </c>
      <c r="E469" s="91" t="s">
        <v>35</v>
      </c>
      <c r="F469" s="53">
        <v>309</v>
      </c>
      <c r="G469" s="53">
        <v>0</v>
      </c>
      <c r="H469" s="53">
        <v>7056</v>
      </c>
      <c r="I469" s="53">
        <v>0</v>
      </c>
    </row>
    <row r="470" spans="1:9" ht="31.5" x14ac:dyDescent="0.25">
      <c r="A470" s="91" t="s">
        <v>4710</v>
      </c>
      <c r="B470" s="91" t="s">
        <v>2727</v>
      </c>
      <c r="C470" s="91" t="s">
        <v>2756</v>
      </c>
      <c r="D470" s="91" t="s">
        <v>2727</v>
      </c>
      <c r="E470" s="91" t="s">
        <v>32</v>
      </c>
      <c r="F470" s="53">
        <v>0</v>
      </c>
      <c r="G470" s="53">
        <v>0</v>
      </c>
      <c r="H470" s="53">
        <v>6274.98</v>
      </c>
      <c r="I470" s="53">
        <v>0</v>
      </c>
    </row>
    <row r="471" spans="1:9" ht="31.5" x14ac:dyDescent="0.25">
      <c r="A471" s="91" t="s">
        <v>4710</v>
      </c>
      <c r="B471" s="91" t="s">
        <v>2727</v>
      </c>
      <c r="C471" s="91" t="s">
        <v>2769</v>
      </c>
      <c r="D471" s="91" t="s">
        <v>31</v>
      </c>
      <c r="E471" s="91" t="s">
        <v>32</v>
      </c>
      <c r="F471" s="53">
        <v>10202.26</v>
      </c>
      <c r="G471" s="53">
        <v>0</v>
      </c>
      <c r="H471" s="53">
        <v>11894.17</v>
      </c>
      <c r="I471" s="53">
        <v>0</v>
      </c>
    </row>
    <row r="472" spans="1:9" ht="31.5" x14ac:dyDescent="0.25">
      <c r="A472" s="91" t="s">
        <v>4710</v>
      </c>
      <c r="B472" s="91" t="s">
        <v>2727</v>
      </c>
      <c r="C472" s="91" t="s">
        <v>2450</v>
      </c>
      <c r="D472" s="91" t="s">
        <v>34</v>
      </c>
      <c r="E472" s="91" t="s">
        <v>2450</v>
      </c>
      <c r="F472" s="53">
        <v>212508</v>
      </c>
      <c r="G472" s="53">
        <v>0</v>
      </c>
      <c r="H472" s="53">
        <v>235170.56</v>
      </c>
      <c r="I472" s="53">
        <v>0</v>
      </c>
    </row>
    <row r="473" spans="1:9" ht="31.5" x14ac:dyDescent="0.25">
      <c r="A473" s="91" t="s">
        <v>4710</v>
      </c>
      <c r="B473" s="91" t="s">
        <v>2727</v>
      </c>
      <c r="C473" s="91" t="s">
        <v>2450</v>
      </c>
      <c r="D473" s="91" t="s">
        <v>34</v>
      </c>
      <c r="E473" s="91" t="s">
        <v>2450</v>
      </c>
      <c r="F473" s="53">
        <v>25020</v>
      </c>
      <c r="G473" s="53">
        <v>0</v>
      </c>
      <c r="H473" s="53">
        <v>2151.8000000000002</v>
      </c>
      <c r="I473" s="53">
        <v>0</v>
      </c>
    </row>
    <row r="474" spans="1:9" ht="31.5" x14ac:dyDescent="0.25">
      <c r="A474" s="91" t="s">
        <v>4710</v>
      </c>
      <c r="B474" s="91" t="s">
        <v>2727</v>
      </c>
      <c r="C474" s="54" t="s">
        <v>2770</v>
      </c>
      <c r="D474" s="91" t="s">
        <v>28</v>
      </c>
      <c r="E474" s="91" t="s">
        <v>29</v>
      </c>
      <c r="F474" s="53">
        <v>129270</v>
      </c>
      <c r="G474" s="53">
        <v>0</v>
      </c>
      <c r="H474" s="53">
        <v>166645.19</v>
      </c>
      <c r="I474" s="53">
        <v>0</v>
      </c>
    </row>
    <row r="475" spans="1:9" ht="31.5" x14ac:dyDescent="0.25">
      <c r="A475" s="91" t="s">
        <v>4710</v>
      </c>
      <c r="B475" s="91" t="s">
        <v>2727</v>
      </c>
      <c r="C475" s="54" t="s">
        <v>2770</v>
      </c>
      <c r="D475" s="91" t="s">
        <v>28</v>
      </c>
      <c r="E475" s="91" t="s">
        <v>29</v>
      </c>
      <c r="F475" s="53">
        <v>2675.72</v>
      </c>
      <c r="G475" s="53">
        <v>0</v>
      </c>
      <c r="H475" s="53">
        <v>3211.33</v>
      </c>
      <c r="I475" s="53">
        <v>0</v>
      </c>
    </row>
    <row r="476" spans="1:9" ht="31.5" x14ac:dyDescent="0.25">
      <c r="A476" s="91" t="s">
        <v>4710</v>
      </c>
      <c r="B476" s="91" t="s">
        <v>2727</v>
      </c>
      <c r="C476" s="91" t="s">
        <v>26</v>
      </c>
      <c r="D476" s="91" t="s">
        <v>2727</v>
      </c>
      <c r="E476" s="91" t="s">
        <v>26</v>
      </c>
      <c r="F476" s="53">
        <v>553870</v>
      </c>
      <c r="G476" s="53">
        <v>0</v>
      </c>
      <c r="H476" s="53">
        <v>625684</v>
      </c>
      <c r="I476" s="53">
        <v>0</v>
      </c>
    </row>
    <row r="477" spans="1:9" ht="31.5" x14ac:dyDescent="0.25">
      <c r="A477" s="91" t="s">
        <v>4710</v>
      </c>
      <c r="B477" s="91" t="s">
        <v>2727</v>
      </c>
      <c r="C477" s="91" t="s">
        <v>26</v>
      </c>
      <c r="D477" s="91" t="s">
        <v>2727</v>
      </c>
      <c r="E477" s="91" t="s">
        <v>26</v>
      </c>
      <c r="F477" s="53">
        <v>1263837</v>
      </c>
      <c r="G477" s="53">
        <v>0</v>
      </c>
      <c r="H477" s="53">
        <v>1487575</v>
      </c>
      <c r="I477" s="53">
        <v>0</v>
      </c>
    </row>
    <row r="478" spans="1:9" x14ac:dyDescent="0.25">
      <c r="A478" s="101" t="s">
        <v>45</v>
      </c>
      <c r="B478" s="101" t="s">
        <v>34</v>
      </c>
      <c r="C478" s="101" t="s">
        <v>34</v>
      </c>
      <c r="D478" s="101" t="s">
        <v>34</v>
      </c>
      <c r="E478" s="101" t="s">
        <v>34</v>
      </c>
      <c r="F478" s="102">
        <f>SUM(F463:F477)</f>
        <v>2350991.9</v>
      </c>
      <c r="G478" s="102">
        <f>SUM(G463:G477)</f>
        <v>0</v>
      </c>
      <c r="H478" s="102">
        <f>SUM(H463:H477)</f>
        <v>2738764.32</v>
      </c>
      <c r="I478" s="102">
        <f>SUM(I463:I477)</f>
        <v>0</v>
      </c>
    </row>
    <row r="479" spans="1:9" x14ac:dyDescent="0.25">
      <c r="A479" s="30" t="s">
        <v>4690</v>
      </c>
      <c r="B479" s="30" t="s">
        <v>20</v>
      </c>
      <c r="C479" s="28" t="s">
        <v>4596</v>
      </c>
      <c r="D479" s="54" t="s">
        <v>34</v>
      </c>
      <c r="E479" s="46" t="s">
        <v>78</v>
      </c>
      <c r="F479" s="25">
        <v>1500</v>
      </c>
      <c r="G479" s="25">
        <v>1500</v>
      </c>
      <c r="H479" s="21">
        <v>1500</v>
      </c>
      <c r="I479" s="25">
        <v>1500</v>
      </c>
    </row>
    <row r="480" spans="1:9" x14ac:dyDescent="0.25">
      <c r="A480" s="30" t="s">
        <v>4690</v>
      </c>
      <c r="B480" s="30" t="s">
        <v>20</v>
      </c>
      <c r="C480" s="28" t="s">
        <v>4596</v>
      </c>
      <c r="D480" s="54" t="s">
        <v>34</v>
      </c>
      <c r="E480" s="46" t="s">
        <v>78</v>
      </c>
      <c r="F480" s="25">
        <v>2415</v>
      </c>
      <c r="G480" s="25">
        <v>2415</v>
      </c>
      <c r="H480" s="21">
        <v>0</v>
      </c>
      <c r="I480" s="25">
        <v>0</v>
      </c>
    </row>
    <row r="481" spans="1:9" x14ac:dyDescent="0.25">
      <c r="A481" s="30" t="s">
        <v>4690</v>
      </c>
      <c r="B481" s="30" t="s">
        <v>20</v>
      </c>
      <c r="C481" s="28" t="s">
        <v>4596</v>
      </c>
      <c r="D481" s="54" t="s">
        <v>34</v>
      </c>
      <c r="E481" s="46" t="s">
        <v>78</v>
      </c>
      <c r="F481" s="25">
        <v>0</v>
      </c>
      <c r="G481" s="25">
        <v>0</v>
      </c>
      <c r="H481" s="21">
        <v>33516.620000000003</v>
      </c>
      <c r="I481" s="25">
        <v>0</v>
      </c>
    </row>
    <row r="482" spans="1:9" x14ac:dyDescent="0.25">
      <c r="A482" s="30" t="s">
        <v>4690</v>
      </c>
      <c r="B482" s="30" t="s">
        <v>20</v>
      </c>
      <c r="C482" s="28" t="s">
        <v>4596</v>
      </c>
      <c r="D482" s="54" t="s">
        <v>34</v>
      </c>
      <c r="E482" s="46" t="s">
        <v>78</v>
      </c>
      <c r="F482" s="25">
        <v>6163.11</v>
      </c>
      <c r="G482" s="25">
        <v>6163.11</v>
      </c>
      <c r="H482" s="21">
        <v>0</v>
      </c>
      <c r="I482" s="25">
        <v>0</v>
      </c>
    </row>
    <row r="483" spans="1:9" x14ac:dyDescent="0.25">
      <c r="A483" s="30" t="s">
        <v>4690</v>
      </c>
      <c r="B483" s="30" t="s">
        <v>20</v>
      </c>
      <c r="C483" s="28" t="s">
        <v>4596</v>
      </c>
      <c r="D483" s="54" t="s">
        <v>34</v>
      </c>
      <c r="E483" s="46" t="s">
        <v>78</v>
      </c>
      <c r="F483" s="25">
        <v>1100</v>
      </c>
      <c r="G483" s="25">
        <v>1100</v>
      </c>
      <c r="H483" s="21">
        <v>0</v>
      </c>
      <c r="I483" s="25">
        <v>0</v>
      </c>
    </row>
    <row r="484" spans="1:9" ht="31.5" x14ac:dyDescent="0.25">
      <c r="A484" s="30" t="s">
        <v>4690</v>
      </c>
      <c r="B484" s="30" t="s">
        <v>20</v>
      </c>
      <c r="C484" s="40" t="s">
        <v>2610</v>
      </c>
      <c r="D484" s="54">
        <v>39895639</v>
      </c>
      <c r="E484" s="46" t="s">
        <v>78</v>
      </c>
      <c r="F484" s="25">
        <v>5000</v>
      </c>
      <c r="G484" s="25">
        <v>0</v>
      </c>
      <c r="H484" s="21">
        <v>5000</v>
      </c>
      <c r="I484" s="25">
        <v>0</v>
      </c>
    </row>
    <row r="485" spans="1:9" x14ac:dyDescent="0.25">
      <c r="A485" s="30" t="s">
        <v>4690</v>
      </c>
      <c r="B485" s="30" t="s">
        <v>20</v>
      </c>
      <c r="C485" s="40" t="s">
        <v>2810</v>
      </c>
      <c r="D485" s="54">
        <v>35402779</v>
      </c>
      <c r="E485" s="46" t="s">
        <v>78</v>
      </c>
      <c r="F485" s="25">
        <v>11422.2</v>
      </c>
      <c r="G485" s="25">
        <v>0</v>
      </c>
      <c r="H485" s="21">
        <v>20821.2</v>
      </c>
      <c r="I485" s="25">
        <v>0</v>
      </c>
    </row>
    <row r="486" spans="1:9" x14ac:dyDescent="0.25">
      <c r="A486" s="30" t="s">
        <v>4690</v>
      </c>
      <c r="B486" s="30" t="s">
        <v>20</v>
      </c>
      <c r="C486" s="28" t="s">
        <v>4596</v>
      </c>
      <c r="D486" s="54" t="s">
        <v>34</v>
      </c>
      <c r="E486" s="46" t="s">
        <v>78</v>
      </c>
      <c r="F486" s="25">
        <v>44271.64</v>
      </c>
      <c r="G486" s="25">
        <v>0</v>
      </c>
      <c r="H486" s="21">
        <v>33317.83</v>
      </c>
      <c r="I486" s="25">
        <v>0</v>
      </c>
    </row>
    <row r="487" spans="1:9" x14ac:dyDescent="0.25">
      <c r="A487" s="30" t="s">
        <v>4690</v>
      </c>
      <c r="B487" s="30" t="s">
        <v>20</v>
      </c>
      <c r="C487" s="28" t="s">
        <v>4596</v>
      </c>
      <c r="D487" s="54" t="s">
        <v>34</v>
      </c>
      <c r="E487" s="46" t="s">
        <v>78</v>
      </c>
      <c r="F487" s="25">
        <v>31620</v>
      </c>
      <c r="G487" s="25">
        <v>0</v>
      </c>
      <c r="H487" s="21">
        <v>0</v>
      </c>
      <c r="I487" s="25">
        <v>0</v>
      </c>
    </row>
    <row r="488" spans="1:9" x14ac:dyDescent="0.25">
      <c r="A488" s="30" t="s">
        <v>4690</v>
      </c>
      <c r="B488" s="30" t="s">
        <v>20</v>
      </c>
      <c r="C488" s="54" t="s">
        <v>2811</v>
      </c>
      <c r="D488" s="54">
        <v>42129888</v>
      </c>
      <c r="E488" s="46" t="s">
        <v>78</v>
      </c>
      <c r="F488" s="25">
        <v>411956.93</v>
      </c>
      <c r="G488" s="25">
        <v>0</v>
      </c>
      <c r="H488" s="21">
        <v>402478.44</v>
      </c>
      <c r="I488" s="25">
        <v>0</v>
      </c>
    </row>
    <row r="489" spans="1:9" x14ac:dyDescent="0.25">
      <c r="A489" s="30" t="s">
        <v>4690</v>
      </c>
      <c r="B489" s="30" t="s">
        <v>20</v>
      </c>
      <c r="C489" s="40" t="s">
        <v>2812</v>
      </c>
      <c r="D489" s="54">
        <v>31448144</v>
      </c>
      <c r="E489" s="46" t="s">
        <v>78</v>
      </c>
      <c r="F489" s="25">
        <v>31167.13</v>
      </c>
      <c r="G489" s="25">
        <v>0</v>
      </c>
      <c r="H489" s="21">
        <v>82702.13</v>
      </c>
      <c r="I489" s="25">
        <v>39197.769999999997</v>
      </c>
    </row>
    <row r="490" spans="1:9" x14ac:dyDescent="0.25">
      <c r="A490" s="30" t="s">
        <v>4690</v>
      </c>
      <c r="B490" s="30" t="s">
        <v>20</v>
      </c>
      <c r="C490" s="40" t="s">
        <v>2813</v>
      </c>
      <c r="D490" s="54">
        <v>39589483</v>
      </c>
      <c r="E490" s="46" t="s">
        <v>78</v>
      </c>
      <c r="F490" s="25">
        <v>4870.18</v>
      </c>
      <c r="G490" s="25">
        <v>0</v>
      </c>
      <c r="H490" s="21">
        <v>13730.96</v>
      </c>
      <c r="I490" s="25">
        <v>0</v>
      </c>
    </row>
    <row r="491" spans="1:9" x14ac:dyDescent="0.25">
      <c r="A491" s="30" t="s">
        <v>4690</v>
      </c>
      <c r="B491" s="30" t="s">
        <v>20</v>
      </c>
      <c r="C491" s="40" t="s">
        <v>2814</v>
      </c>
      <c r="D491" s="54">
        <v>5472620</v>
      </c>
      <c r="E491" s="46" t="s">
        <v>78</v>
      </c>
      <c r="F491" s="25">
        <v>4115378.44</v>
      </c>
      <c r="G491" s="25">
        <v>3920622.35</v>
      </c>
      <c r="H491" s="21">
        <v>4962893.6900000004</v>
      </c>
      <c r="I491" s="25">
        <v>4768137.5999999996</v>
      </c>
    </row>
    <row r="492" spans="1:9" x14ac:dyDescent="0.25">
      <c r="A492" s="30" t="s">
        <v>4690</v>
      </c>
      <c r="B492" s="30" t="s">
        <v>20</v>
      </c>
      <c r="C492" s="40" t="s">
        <v>2815</v>
      </c>
      <c r="D492" s="54">
        <v>23399393</v>
      </c>
      <c r="E492" s="46" t="s">
        <v>78</v>
      </c>
      <c r="F492" s="25">
        <v>162020.87</v>
      </c>
      <c r="G492" s="25">
        <v>162020.87</v>
      </c>
      <c r="H492" s="21">
        <v>134367.29999999999</v>
      </c>
      <c r="I492" s="25">
        <v>134367.29999999999</v>
      </c>
    </row>
    <row r="493" spans="1:9" x14ac:dyDescent="0.25">
      <c r="A493" s="30" t="s">
        <v>4690</v>
      </c>
      <c r="B493" s="30" t="s">
        <v>20</v>
      </c>
      <c r="C493" s="40" t="s">
        <v>2816</v>
      </c>
      <c r="D493" s="54">
        <v>31319242</v>
      </c>
      <c r="E493" s="46" t="s">
        <v>78</v>
      </c>
      <c r="F493" s="25">
        <v>220627.22</v>
      </c>
      <c r="G493" s="25">
        <v>199616.91</v>
      </c>
      <c r="H493" s="21">
        <v>257278.03</v>
      </c>
      <c r="I493" s="25">
        <v>236267.72</v>
      </c>
    </row>
    <row r="494" spans="1:9" x14ac:dyDescent="0.25">
      <c r="A494" s="30" t="s">
        <v>4690</v>
      </c>
      <c r="B494" s="30" t="s">
        <v>20</v>
      </c>
      <c r="C494" s="40" t="s">
        <v>2817</v>
      </c>
      <c r="D494" s="54">
        <v>30083966</v>
      </c>
      <c r="E494" s="46" t="s">
        <v>78</v>
      </c>
      <c r="F494" s="25">
        <v>260360.73</v>
      </c>
      <c r="G494" s="25">
        <v>143110.75</v>
      </c>
      <c r="H494" s="21">
        <v>169677.82</v>
      </c>
      <c r="I494" s="25">
        <v>52427.839999999997</v>
      </c>
    </row>
    <row r="495" spans="1:9" ht="31.5" x14ac:dyDescent="0.25">
      <c r="A495" s="30" t="s">
        <v>4690</v>
      </c>
      <c r="B495" s="30" t="s">
        <v>20</v>
      </c>
      <c r="C495" s="40" t="s">
        <v>2818</v>
      </c>
      <c r="D495" s="54">
        <v>33084386</v>
      </c>
      <c r="E495" s="46" t="s">
        <v>78</v>
      </c>
      <c r="F495" s="25">
        <v>45496.86</v>
      </c>
      <c r="G495" s="25">
        <v>0</v>
      </c>
      <c r="H495" s="21">
        <v>70788.12</v>
      </c>
      <c r="I495" s="25">
        <v>46952.63</v>
      </c>
    </row>
    <row r="496" spans="1:9" x14ac:dyDescent="0.25">
      <c r="A496" s="30" t="s">
        <v>4690</v>
      </c>
      <c r="B496" s="30" t="s">
        <v>20</v>
      </c>
      <c r="C496" s="40" t="s">
        <v>2819</v>
      </c>
      <c r="D496" s="54">
        <v>40640694</v>
      </c>
      <c r="E496" s="46" t="s">
        <v>78</v>
      </c>
      <c r="F496" s="25">
        <v>0</v>
      </c>
      <c r="G496" s="25">
        <v>0</v>
      </c>
      <c r="H496" s="21">
        <v>22600</v>
      </c>
      <c r="I496" s="25">
        <v>0</v>
      </c>
    </row>
    <row r="497" spans="1:9" x14ac:dyDescent="0.25">
      <c r="A497" s="30" t="s">
        <v>4690</v>
      </c>
      <c r="B497" s="30" t="s">
        <v>20</v>
      </c>
      <c r="C497" s="40" t="s">
        <v>2591</v>
      </c>
      <c r="D497" s="91" t="s">
        <v>69</v>
      </c>
      <c r="E497" s="46" t="s">
        <v>78</v>
      </c>
      <c r="F497" s="25">
        <v>6167.28</v>
      </c>
      <c r="G497" s="25">
        <v>6167.28</v>
      </c>
      <c r="H497" s="21">
        <v>8121.4</v>
      </c>
      <c r="I497" s="25">
        <v>0</v>
      </c>
    </row>
    <row r="498" spans="1:9" x14ac:dyDescent="0.25">
      <c r="A498" s="30" t="s">
        <v>4690</v>
      </c>
      <c r="B498" s="30" t="s">
        <v>20</v>
      </c>
      <c r="C498" s="40" t="s">
        <v>130</v>
      </c>
      <c r="D498" s="54">
        <v>32459822</v>
      </c>
      <c r="E498" s="46" t="s">
        <v>78</v>
      </c>
      <c r="F498" s="25">
        <v>205197.4</v>
      </c>
      <c r="G498" s="25">
        <v>205197.4</v>
      </c>
      <c r="H498" s="21">
        <v>0</v>
      </c>
      <c r="I498" s="25">
        <v>0</v>
      </c>
    </row>
    <row r="499" spans="1:9" x14ac:dyDescent="0.25">
      <c r="A499" s="30" t="s">
        <v>4690</v>
      </c>
      <c r="B499" s="30" t="s">
        <v>20</v>
      </c>
      <c r="C499" s="40" t="s">
        <v>2820</v>
      </c>
      <c r="D499" s="54">
        <v>21560766</v>
      </c>
      <c r="E499" s="46" t="s">
        <v>78</v>
      </c>
      <c r="F499" s="25">
        <v>945.89</v>
      </c>
      <c r="G499" s="25">
        <v>945.89</v>
      </c>
      <c r="H499" s="21">
        <v>2096.7600000000002</v>
      </c>
      <c r="I499" s="25">
        <v>0</v>
      </c>
    </row>
    <row r="500" spans="1:9" x14ac:dyDescent="0.25">
      <c r="A500" s="30" t="s">
        <v>4690</v>
      </c>
      <c r="B500" s="30" t="s">
        <v>20</v>
      </c>
      <c r="C500" s="40" t="s">
        <v>2808</v>
      </c>
      <c r="D500" s="24" t="s">
        <v>2809</v>
      </c>
      <c r="E500" s="46" t="s">
        <v>78</v>
      </c>
      <c r="F500" s="25">
        <v>0</v>
      </c>
      <c r="G500" s="25">
        <v>0</v>
      </c>
      <c r="H500" s="21">
        <v>120807.58</v>
      </c>
      <c r="I500" s="25">
        <v>0</v>
      </c>
    </row>
    <row r="501" spans="1:9" x14ac:dyDescent="0.25">
      <c r="A501" s="30" t="s">
        <v>4690</v>
      </c>
      <c r="B501" s="30" t="s">
        <v>20</v>
      </c>
      <c r="C501" s="52" t="s">
        <v>2772</v>
      </c>
      <c r="D501" s="52" t="s">
        <v>34</v>
      </c>
      <c r="E501" s="46" t="s">
        <v>78</v>
      </c>
      <c r="F501" s="25">
        <v>61986.63</v>
      </c>
      <c r="G501" s="25">
        <v>61986.63</v>
      </c>
      <c r="H501" s="21">
        <v>27039.55</v>
      </c>
      <c r="I501" s="25">
        <v>27039.55</v>
      </c>
    </row>
    <row r="502" spans="1:9" x14ac:dyDescent="0.25">
      <c r="A502" s="26" t="s">
        <v>45</v>
      </c>
      <c r="B502" s="26" t="s">
        <v>34</v>
      </c>
      <c r="C502" s="26" t="s">
        <v>34</v>
      </c>
      <c r="D502" s="26" t="s">
        <v>34</v>
      </c>
      <c r="E502" s="26" t="s">
        <v>34</v>
      </c>
      <c r="F502" s="23">
        <f>SUM(F479:F501)</f>
        <v>5629667.5100000007</v>
      </c>
      <c r="G502" s="23">
        <f>SUM(G479:G501)</f>
        <v>4710846.1900000004</v>
      </c>
      <c r="H502" s="23">
        <f>SUM(H479:H501)</f>
        <v>6368737.4300000006</v>
      </c>
      <c r="I502" s="23">
        <f>SUM(I479:I501)</f>
        <v>5305890.4099999983</v>
      </c>
    </row>
    <row r="503" spans="1:9" x14ac:dyDescent="0.25">
      <c r="A503" s="20" t="s">
        <v>2821</v>
      </c>
      <c r="B503" s="20" t="s">
        <v>2822</v>
      </c>
      <c r="C503" s="20" t="s">
        <v>2823</v>
      </c>
      <c r="D503" s="20" t="s">
        <v>34</v>
      </c>
      <c r="E503" s="20" t="s">
        <v>32</v>
      </c>
      <c r="F503" s="21">
        <v>1.7</v>
      </c>
      <c r="G503" s="21">
        <v>0</v>
      </c>
      <c r="H503" s="21">
        <v>221.6</v>
      </c>
      <c r="I503" s="21">
        <v>0</v>
      </c>
    </row>
    <row r="504" spans="1:9" ht="31.5" x14ac:dyDescent="0.25">
      <c r="A504" s="20" t="s">
        <v>2821</v>
      </c>
      <c r="B504" s="20" t="s">
        <v>2822</v>
      </c>
      <c r="C504" s="20" t="s">
        <v>26</v>
      </c>
      <c r="D504" s="20" t="s">
        <v>34</v>
      </c>
      <c r="E504" s="20" t="s">
        <v>26</v>
      </c>
      <c r="F504" s="21">
        <v>7.8</v>
      </c>
      <c r="G504" s="21">
        <v>0</v>
      </c>
      <c r="H504" s="21">
        <v>305.5</v>
      </c>
      <c r="I504" s="21">
        <v>0</v>
      </c>
    </row>
    <row r="505" spans="1:9" x14ac:dyDescent="0.25">
      <c r="A505" s="26" t="s">
        <v>45</v>
      </c>
      <c r="B505" s="26" t="s">
        <v>34</v>
      </c>
      <c r="C505" s="26" t="s">
        <v>34</v>
      </c>
      <c r="D505" s="26" t="s">
        <v>34</v>
      </c>
      <c r="E505" s="26" t="s">
        <v>34</v>
      </c>
      <c r="F505" s="27">
        <f>SUM(F503:F504)</f>
        <v>9.5</v>
      </c>
      <c r="G505" s="27">
        <f>SUM(G503:G504)</f>
        <v>0</v>
      </c>
      <c r="H505" s="27">
        <f>SUM(H503:H504)</f>
        <v>527.1</v>
      </c>
      <c r="I505" s="27">
        <f>SUM(I503:I504)</f>
        <v>0</v>
      </c>
    </row>
    <row r="506" spans="1:9" x14ac:dyDescent="0.25">
      <c r="A506" s="55" t="s">
        <v>4686</v>
      </c>
      <c r="B506" s="60" t="s">
        <v>2824</v>
      </c>
      <c r="C506" s="60" t="s">
        <v>2827</v>
      </c>
      <c r="D506" s="60" t="s">
        <v>2828</v>
      </c>
      <c r="E506" s="91" t="s">
        <v>35</v>
      </c>
      <c r="F506" s="61">
        <v>0</v>
      </c>
      <c r="G506" s="61">
        <v>0</v>
      </c>
      <c r="H506" s="61">
        <v>2998</v>
      </c>
      <c r="I506" s="61">
        <v>0</v>
      </c>
    </row>
    <row r="507" spans="1:9" x14ac:dyDescent="0.25">
      <c r="A507" s="55" t="s">
        <v>4686</v>
      </c>
      <c r="B507" s="60" t="s">
        <v>2824</v>
      </c>
      <c r="C507" s="60" t="s">
        <v>2829</v>
      </c>
      <c r="D507" s="60" t="s">
        <v>49</v>
      </c>
      <c r="E507" s="91" t="s">
        <v>35</v>
      </c>
      <c r="F507" s="61">
        <v>0</v>
      </c>
      <c r="G507" s="61">
        <v>0</v>
      </c>
      <c r="H507" s="61">
        <v>27000</v>
      </c>
      <c r="I507" s="61">
        <v>0</v>
      </c>
    </row>
    <row r="508" spans="1:9" x14ac:dyDescent="0.25">
      <c r="A508" s="47" t="s">
        <v>45</v>
      </c>
      <c r="B508" s="47" t="s">
        <v>34</v>
      </c>
      <c r="C508" s="47" t="s">
        <v>34</v>
      </c>
      <c r="D508" s="47" t="s">
        <v>34</v>
      </c>
      <c r="E508" s="47" t="s">
        <v>34</v>
      </c>
      <c r="F508" s="103">
        <f>SUM(F506:F507)</f>
        <v>0</v>
      </c>
      <c r="G508" s="103">
        <f>SUM(G506:G507)</f>
        <v>0</v>
      </c>
      <c r="H508" s="103">
        <f>SUM(H506:H507)</f>
        <v>29998</v>
      </c>
      <c r="I508" s="103">
        <f>SUM(I506:I507)</f>
        <v>0</v>
      </c>
    </row>
    <row r="509" spans="1:9" x14ac:dyDescent="0.25">
      <c r="A509" s="37" t="s">
        <v>130</v>
      </c>
      <c r="B509" s="37">
        <v>32459822</v>
      </c>
      <c r="C509" s="56" t="s">
        <v>3397</v>
      </c>
      <c r="D509" s="24" t="s">
        <v>2359</v>
      </c>
      <c r="E509" s="30" t="s">
        <v>35</v>
      </c>
      <c r="F509" s="25">
        <v>0</v>
      </c>
      <c r="G509" s="25">
        <v>0</v>
      </c>
      <c r="H509" s="25">
        <v>4895</v>
      </c>
      <c r="I509" s="25">
        <v>0</v>
      </c>
    </row>
    <row r="510" spans="1:9" x14ac:dyDescent="0.25">
      <c r="A510" s="37" t="s">
        <v>130</v>
      </c>
      <c r="B510" s="37">
        <v>32459822</v>
      </c>
      <c r="C510" s="56" t="s">
        <v>3398</v>
      </c>
      <c r="D510" s="24" t="s">
        <v>3399</v>
      </c>
      <c r="E510" s="30" t="s">
        <v>35</v>
      </c>
      <c r="F510" s="25">
        <v>0</v>
      </c>
      <c r="G510" s="25">
        <v>0</v>
      </c>
      <c r="H510" s="25">
        <v>11300</v>
      </c>
      <c r="I510" s="25">
        <v>0</v>
      </c>
    </row>
    <row r="511" spans="1:9" x14ac:dyDescent="0.25">
      <c r="A511" s="37" t="s">
        <v>130</v>
      </c>
      <c r="B511" s="37">
        <v>32459822</v>
      </c>
      <c r="C511" s="56" t="s">
        <v>3400</v>
      </c>
      <c r="D511" s="57">
        <v>37436197</v>
      </c>
      <c r="E511" s="30" t="s">
        <v>35</v>
      </c>
      <c r="F511" s="25">
        <v>350</v>
      </c>
      <c r="G511" s="25">
        <v>0</v>
      </c>
      <c r="H511" s="25">
        <v>0</v>
      </c>
      <c r="I511" s="25">
        <v>0</v>
      </c>
    </row>
    <row r="512" spans="1:9" x14ac:dyDescent="0.25">
      <c r="A512" s="37" t="s">
        <v>130</v>
      </c>
      <c r="B512" s="37">
        <v>32459822</v>
      </c>
      <c r="C512" s="56" t="s">
        <v>3401</v>
      </c>
      <c r="D512" s="57">
        <v>33310435</v>
      </c>
      <c r="E512" s="30" t="s">
        <v>35</v>
      </c>
      <c r="F512" s="25">
        <v>800</v>
      </c>
      <c r="G512" s="25">
        <v>0</v>
      </c>
      <c r="H512" s="25">
        <v>576</v>
      </c>
      <c r="I512" s="25">
        <v>0</v>
      </c>
    </row>
    <row r="513" spans="1:9" x14ac:dyDescent="0.25">
      <c r="A513" s="37" t="s">
        <v>130</v>
      </c>
      <c r="B513" s="37">
        <v>32459822</v>
      </c>
      <c r="C513" s="56" t="s">
        <v>2160</v>
      </c>
      <c r="D513" s="57">
        <v>31388300</v>
      </c>
      <c r="E513" s="30" t="s">
        <v>35</v>
      </c>
      <c r="F513" s="25">
        <v>19660</v>
      </c>
      <c r="G513" s="25">
        <v>0</v>
      </c>
      <c r="H513" s="25">
        <v>0</v>
      </c>
      <c r="I513" s="25">
        <v>0</v>
      </c>
    </row>
    <row r="514" spans="1:9" x14ac:dyDescent="0.25">
      <c r="A514" s="37" t="s">
        <v>130</v>
      </c>
      <c r="B514" s="37">
        <v>32459822</v>
      </c>
      <c r="C514" s="56" t="s">
        <v>3402</v>
      </c>
      <c r="D514" s="57">
        <v>36579708</v>
      </c>
      <c r="E514" s="30" t="s">
        <v>35</v>
      </c>
      <c r="F514" s="25">
        <v>960</v>
      </c>
      <c r="G514" s="25">
        <v>0</v>
      </c>
      <c r="H514" s="25">
        <v>4620</v>
      </c>
      <c r="I514" s="25">
        <v>0</v>
      </c>
    </row>
    <row r="515" spans="1:9" x14ac:dyDescent="0.25">
      <c r="A515" s="37" t="s">
        <v>130</v>
      </c>
      <c r="B515" s="37">
        <v>32459822</v>
      </c>
      <c r="C515" s="56" t="s">
        <v>3403</v>
      </c>
      <c r="D515" s="57">
        <v>37316467</v>
      </c>
      <c r="E515" s="30" t="s">
        <v>35</v>
      </c>
      <c r="F515" s="25">
        <v>2340</v>
      </c>
      <c r="G515" s="25">
        <v>0</v>
      </c>
      <c r="H515" s="25">
        <v>5747.93</v>
      </c>
      <c r="I515" s="25">
        <v>0</v>
      </c>
    </row>
    <row r="516" spans="1:9" ht="31.5" x14ac:dyDescent="0.25">
      <c r="A516" s="37" t="s">
        <v>130</v>
      </c>
      <c r="B516" s="37">
        <v>32459822</v>
      </c>
      <c r="C516" s="56" t="s">
        <v>3404</v>
      </c>
      <c r="D516" s="57">
        <v>38436292</v>
      </c>
      <c r="E516" s="30" t="s">
        <v>35</v>
      </c>
      <c r="F516" s="25">
        <v>1530</v>
      </c>
      <c r="G516" s="25">
        <v>0</v>
      </c>
      <c r="H516" s="25">
        <v>0</v>
      </c>
      <c r="I516" s="25">
        <v>0</v>
      </c>
    </row>
    <row r="517" spans="1:9" x14ac:dyDescent="0.25">
      <c r="A517" s="37" t="s">
        <v>130</v>
      </c>
      <c r="B517" s="37">
        <v>32459822</v>
      </c>
      <c r="C517" s="56" t="s">
        <v>3405</v>
      </c>
      <c r="D517" s="24" t="s">
        <v>3406</v>
      </c>
      <c r="E517" s="30" t="s">
        <v>35</v>
      </c>
      <c r="F517" s="25">
        <v>0</v>
      </c>
      <c r="G517" s="25">
        <v>0</v>
      </c>
      <c r="H517" s="25">
        <v>349333.2</v>
      </c>
      <c r="I517" s="25">
        <v>0</v>
      </c>
    </row>
    <row r="518" spans="1:9" x14ac:dyDescent="0.25">
      <c r="A518" s="37" t="s">
        <v>130</v>
      </c>
      <c r="B518" s="37">
        <v>32459822</v>
      </c>
      <c r="C518" s="56" t="s">
        <v>3407</v>
      </c>
      <c r="D518" s="57">
        <v>39193733</v>
      </c>
      <c r="E518" s="30" t="s">
        <v>35</v>
      </c>
      <c r="F518" s="25">
        <v>1090</v>
      </c>
      <c r="G518" s="25">
        <v>0</v>
      </c>
      <c r="H518" s="25">
        <v>1089.42</v>
      </c>
      <c r="I518" s="25">
        <v>0</v>
      </c>
    </row>
    <row r="519" spans="1:9" x14ac:dyDescent="0.25">
      <c r="A519" s="37" t="s">
        <v>130</v>
      </c>
      <c r="B519" s="37">
        <v>32459822</v>
      </c>
      <c r="C519" s="56" t="s">
        <v>3408</v>
      </c>
      <c r="D519" s="24" t="s">
        <v>14</v>
      </c>
      <c r="E519" s="30" t="s">
        <v>35</v>
      </c>
      <c r="F519" s="25">
        <v>0</v>
      </c>
      <c r="G519" s="25">
        <v>0</v>
      </c>
      <c r="H519" s="25">
        <v>39.9</v>
      </c>
      <c r="I519" s="25">
        <v>0</v>
      </c>
    </row>
    <row r="520" spans="1:9" x14ac:dyDescent="0.25">
      <c r="A520" s="37" t="s">
        <v>130</v>
      </c>
      <c r="B520" s="37">
        <v>32459822</v>
      </c>
      <c r="C520" s="56" t="s">
        <v>3409</v>
      </c>
      <c r="D520" s="24" t="s">
        <v>3410</v>
      </c>
      <c r="E520" s="30" t="s">
        <v>35</v>
      </c>
      <c r="F520" s="25">
        <v>0</v>
      </c>
      <c r="G520" s="25">
        <v>0</v>
      </c>
      <c r="H520" s="25">
        <v>30000</v>
      </c>
      <c r="I520" s="25">
        <v>0</v>
      </c>
    </row>
    <row r="521" spans="1:9" x14ac:dyDescent="0.25">
      <c r="A521" s="37" t="s">
        <v>130</v>
      </c>
      <c r="B521" s="37">
        <v>32459822</v>
      </c>
      <c r="C521" s="56" t="s">
        <v>3411</v>
      </c>
      <c r="D521" s="37">
        <v>39335777</v>
      </c>
      <c r="E521" s="30" t="s">
        <v>35</v>
      </c>
      <c r="F521" s="25">
        <v>1780</v>
      </c>
      <c r="G521" s="25">
        <v>0</v>
      </c>
      <c r="H521" s="25">
        <v>0</v>
      </c>
      <c r="I521" s="25">
        <v>0</v>
      </c>
    </row>
    <row r="522" spans="1:9" ht="31.5" x14ac:dyDescent="0.25">
      <c r="A522" s="37" t="s">
        <v>130</v>
      </c>
      <c r="B522" s="37">
        <v>32459822</v>
      </c>
      <c r="C522" s="56" t="s">
        <v>3412</v>
      </c>
      <c r="D522" s="37">
        <v>2007087</v>
      </c>
      <c r="E522" s="30" t="s">
        <v>35</v>
      </c>
      <c r="F522" s="25">
        <v>240</v>
      </c>
      <c r="G522" s="25">
        <v>0</v>
      </c>
      <c r="H522" s="25">
        <v>240</v>
      </c>
      <c r="I522" s="25">
        <v>0</v>
      </c>
    </row>
    <row r="523" spans="1:9" x14ac:dyDescent="0.25">
      <c r="A523" s="37" t="s">
        <v>130</v>
      </c>
      <c r="B523" s="37">
        <v>32459822</v>
      </c>
      <c r="C523" s="56" t="s">
        <v>3413</v>
      </c>
      <c r="D523" s="24" t="s">
        <v>3414</v>
      </c>
      <c r="E523" s="30" t="s">
        <v>35</v>
      </c>
      <c r="F523" s="25">
        <v>0</v>
      </c>
      <c r="G523" s="25">
        <v>0</v>
      </c>
      <c r="H523" s="25">
        <v>193</v>
      </c>
      <c r="I523" s="25">
        <v>0</v>
      </c>
    </row>
    <row r="524" spans="1:9" x14ac:dyDescent="0.25">
      <c r="A524" s="37" t="s">
        <v>130</v>
      </c>
      <c r="B524" s="37">
        <v>32459822</v>
      </c>
      <c r="C524" s="56" t="s">
        <v>3415</v>
      </c>
      <c r="D524" s="37">
        <v>42837412</v>
      </c>
      <c r="E524" s="30" t="s">
        <v>35</v>
      </c>
      <c r="F524" s="25">
        <v>236690</v>
      </c>
      <c r="G524" s="25">
        <v>0</v>
      </c>
      <c r="H524" s="25">
        <v>0</v>
      </c>
      <c r="I524" s="25">
        <v>0</v>
      </c>
    </row>
    <row r="525" spans="1:9" x14ac:dyDescent="0.25">
      <c r="A525" s="37" t="s">
        <v>130</v>
      </c>
      <c r="B525" s="37">
        <v>32459822</v>
      </c>
      <c r="C525" s="56" t="s">
        <v>3416</v>
      </c>
      <c r="D525" s="37">
        <v>32935560</v>
      </c>
      <c r="E525" s="30" t="s">
        <v>35</v>
      </c>
      <c r="F525" s="25">
        <v>8830</v>
      </c>
      <c r="G525" s="25">
        <v>0</v>
      </c>
      <c r="H525" s="25">
        <v>3024.98</v>
      </c>
      <c r="I525" s="25">
        <v>0</v>
      </c>
    </row>
    <row r="526" spans="1:9" x14ac:dyDescent="0.25">
      <c r="A526" s="37" t="s">
        <v>130</v>
      </c>
      <c r="B526" s="37">
        <v>32459822</v>
      </c>
      <c r="C526" s="56" t="s">
        <v>3417</v>
      </c>
      <c r="D526" s="37">
        <v>23624594</v>
      </c>
      <c r="E526" s="30" t="s">
        <v>35</v>
      </c>
      <c r="F526" s="25">
        <v>1310</v>
      </c>
      <c r="G526" s="25">
        <v>0</v>
      </c>
      <c r="H526" s="25">
        <v>0</v>
      </c>
      <c r="I526" s="25">
        <v>0</v>
      </c>
    </row>
    <row r="527" spans="1:9" x14ac:dyDescent="0.25">
      <c r="A527" s="37" t="s">
        <v>130</v>
      </c>
      <c r="B527" s="37">
        <v>32459822</v>
      </c>
      <c r="C527" s="56" t="s">
        <v>190</v>
      </c>
      <c r="D527" s="24" t="s">
        <v>69</v>
      </c>
      <c r="E527" s="30" t="s">
        <v>35</v>
      </c>
      <c r="F527" s="25">
        <v>0</v>
      </c>
      <c r="G527" s="25">
        <v>0</v>
      </c>
      <c r="H527" s="25">
        <v>570.53</v>
      </c>
      <c r="I527" s="25">
        <v>0</v>
      </c>
    </row>
    <row r="528" spans="1:9" ht="31.5" x14ac:dyDescent="0.25">
      <c r="A528" s="37" t="s">
        <v>130</v>
      </c>
      <c r="B528" s="37">
        <v>32459822</v>
      </c>
      <c r="C528" s="56" t="s">
        <v>3418</v>
      </c>
      <c r="D528" s="24" t="s">
        <v>3419</v>
      </c>
      <c r="E528" s="30" t="s">
        <v>35</v>
      </c>
      <c r="F528" s="25">
        <v>0</v>
      </c>
      <c r="G528" s="25">
        <v>0</v>
      </c>
      <c r="H528" s="25">
        <v>563.49</v>
      </c>
      <c r="I528" s="25">
        <v>0</v>
      </c>
    </row>
    <row r="529" spans="1:9" ht="31.5" x14ac:dyDescent="0.25">
      <c r="A529" s="37" t="s">
        <v>130</v>
      </c>
      <c r="B529" s="37">
        <v>32459822</v>
      </c>
      <c r="C529" s="56" t="s">
        <v>3420</v>
      </c>
      <c r="D529" s="24" t="s">
        <v>332</v>
      </c>
      <c r="E529" s="30" t="s">
        <v>35</v>
      </c>
      <c r="F529" s="25">
        <v>0</v>
      </c>
      <c r="G529" s="25">
        <v>0</v>
      </c>
      <c r="H529" s="25">
        <v>4519.8599999999997</v>
      </c>
      <c r="I529" s="25">
        <v>0</v>
      </c>
    </row>
    <row r="530" spans="1:9" ht="31.5" x14ac:dyDescent="0.25">
      <c r="A530" s="37" t="s">
        <v>130</v>
      </c>
      <c r="B530" s="37">
        <v>32459822</v>
      </c>
      <c r="C530" s="56" t="s">
        <v>3421</v>
      </c>
      <c r="D530" s="24" t="s">
        <v>3422</v>
      </c>
      <c r="E530" s="30" t="s">
        <v>35</v>
      </c>
      <c r="F530" s="25">
        <v>0</v>
      </c>
      <c r="G530" s="25">
        <v>0</v>
      </c>
      <c r="H530" s="25">
        <v>143</v>
      </c>
      <c r="I530" s="25">
        <v>0</v>
      </c>
    </row>
    <row r="531" spans="1:9" ht="31.5" x14ac:dyDescent="0.25">
      <c r="A531" s="37" t="s">
        <v>130</v>
      </c>
      <c r="B531" s="37">
        <v>32459822</v>
      </c>
      <c r="C531" s="56" t="s">
        <v>3423</v>
      </c>
      <c r="D531" s="37">
        <v>34706804</v>
      </c>
      <c r="E531" s="30" t="s">
        <v>35</v>
      </c>
      <c r="F531" s="25">
        <v>480</v>
      </c>
      <c r="G531" s="25">
        <v>0</v>
      </c>
      <c r="H531" s="25">
        <v>475</v>
      </c>
      <c r="I531" s="25">
        <v>0</v>
      </c>
    </row>
    <row r="532" spans="1:9" x14ac:dyDescent="0.25">
      <c r="A532" s="37" t="s">
        <v>130</v>
      </c>
      <c r="B532" s="37">
        <v>32459822</v>
      </c>
      <c r="C532" s="56" t="s">
        <v>2276</v>
      </c>
      <c r="D532" s="37">
        <v>31316718</v>
      </c>
      <c r="E532" s="30" t="s">
        <v>35</v>
      </c>
      <c r="F532" s="25">
        <v>380</v>
      </c>
      <c r="G532" s="25">
        <v>0</v>
      </c>
      <c r="H532" s="25">
        <v>114</v>
      </c>
      <c r="I532" s="25">
        <v>0</v>
      </c>
    </row>
    <row r="533" spans="1:9" x14ac:dyDescent="0.25">
      <c r="A533" s="37" t="s">
        <v>130</v>
      </c>
      <c r="B533" s="37">
        <v>32459822</v>
      </c>
      <c r="C533" s="56" t="s">
        <v>3424</v>
      </c>
      <c r="D533" s="24" t="s">
        <v>3425</v>
      </c>
      <c r="E533" s="30" t="s">
        <v>35</v>
      </c>
      <c r="F533" s="25">
        <v>0</v>
      </c>
      <c r="G533" s="25">
        <v>0</v>
      </c>
      <c r="H533" s="25">
        <v>1924</v>
      </c>
      <c r="I533" s="25">
        <v>0</v>
      </c>
    </row>
    <row r="534" spans="1:9" ht="31.5" x14ac:dyDescent="0.25">
      <c r="A534" s="37" t="s">
        <v>130</v>
      </c>
      <c r="B534" s="37">
        <v>32459822</v>
      </c>
      <c r="C534" s="56" t="s">
        <v>3426</v>
      </c>
      <c r="D534" s="24" t="s">
        <v>3427</v>
      </c>
      <c r="E534" s="30" t="s">
        <v>35</v>
      </c>
      <c r="F534" s="25">
        <v>0</v>
      </c>
      <c r="G534" s="25">
        <v>0</v>
      </c>
      <c r="H534" s="25">
        <v>78</v>
      </c>
      <c r="I534" s="25">
        <v>0</v>
      </c>
    </row>
    <row r="535" spans="1:9" x14ac:dyDescent="0.25">
      <c r="A535" s="37" t="s">
        <v>130</v>
      </c>
      <c r="B535" s="37">
        <v>32459822</v>
      </c>
      <c r="C535" s="56" t="s">
        <v>3428</v>
      </c>
      <c r="D535" s="37">
        <v>236667</v>
      </c>
      <c r="E535" s="30" t="s">
        <v>35</v>
      </c>
      <c r="F535" s="25">
        <v>350</v>
      </c>
      <c r="G535" s="25">
        <v>0</v>
      </c>
      <c r="H535" s="25">
        <v>350</v>
      </c>
      <c r="I535" s="25">
        <v>0</v>
      </c>
    </row>
    <row r="536" spans="1:9" x14ac:dyDescent="0.25">
      <c r="A536" s="37" t="s">
        <v>130</v>
      </c>
      <c r="B536" s="37">
        <v>32459822</v>
      </c>
      <c r="C536" s="56" t="s">
        <v>3429</v>
      </c>
      <c r="D536" s="37">
        <v>38169280</v>
      </c>
      <c r="E536" s="30" t="s">
        <v>35</v>
      </c>
      <c r="F536" s="25">
        <v>317470</v>
      </c>
      <c r="G536" s="25">
        <v>0</v>
      </c>
      <c r="H536" s="25">
        <v>546050.69999999995</v>
      </c>
      <c r="I536" s="25">
        <v>0</v>
      </c>
    </row>
    <row r="537" spans="1:9" x14ac:dyDescent="0.25">
      <c r="A537" s="37" t="s">
        <v>130</v>
      </c>
      <c r="B537" s="37">
        <v>32459822</v>
      </c>
      <c r="C537" s="56" t="s">
        <v>3430</v>
      </c>
      <c r="D537" s="24" t="s">
        <v>3431</v>
      </c>
      <c r="E537" s="30" t="s">
        <v>35</v>
      </c>
      <c r="F537" s="25">
        <v>0</v>
      </c>
      <c r="G537" s="25">
        <v>0</v>
      </c>
      <c r="H537" s="25">
        <v>28.8</v>
      </c>
      <c r="I537" s="25">
        <v>0</v>
      </c>
    </row>
    <row r="538" spans="1:9" x14ac:dyDescent="0.25">
      <c r="A538" s="37" t="s">
        <v>130</v>
      </c>
      <c r="B538" s="37">
        <v>32459822</v>
      </c>
      <c r="C538" s="56" t="s">
        <v>3432</v>
      </c>
      <c r="D538" s="24" t="s">
        <v>2318</v>
      </c>
      <c r="E538" s="30" t="s">
        <v>35</v>
      </c>
      <c r="F538" s="25">
        <v>0</v>
      </c>
      <c r="G538" s="25">
        <v>0</v>
      </c>
      <c r="H538" s="25">
        <v>4950</v>
      </c>
      <c r="I538" s="25">
        <v>0</v>
      </c>
    </row>
    <row r="539" spans="1:9" ht="31.5" x14ac:dyDescent="0.25">
      <c r="A539" s="37" t="s">
        <v>130</v>
      </c>
      <c r="B539" s="37">
        <v>32459822</v>
      </c>
      <c r="C539" s="56" t="s">
        <v>3433</v>
      </c>
      <c r="D539" s="24" t="s">
        <v>2423</v>
      </c>
      <c r="E539" s="30" t="s">
        <v>35</v>
      </c>
      <c r="F539" s="25">
        <v>0</v>
      </c>
      <c r="G539" s="25">
        <v>0</v>
      </c>
      <c r="H539" s="25">
        <v>506</v>
      </c>
      <c r="I539" s="25">
        <v>0</v>
      </c>
    </row>
    <row r="540" spans="1:9" x14ac:dyDescent="0.25">
      <c r="A540" s="37" t="s">
        <v>130</v>
      </c>
      <c r="B540" s="37">
        <v>32459822</v>
      </c>
      <c r="C540" s="56" t="s">
        <v>3434</v>
      </c>
      <c r="D540" s="24" t="s">
        <v>3435</v>
      </c>
      <c r="E540" s="30" t="s">
        <v>35</v>
      </c>
      <c r="F540" s="25">
        <v>0</v>
      </c>
      <c r="G540" s="25">
        <v>0</v>
      </c>
      <c r="H540" s="25">
        <v>600</v>
      </c>
      <c r="I540" s="25">
        <v>0</v>
      </c>
    </row>
    <row r="541" spans="1:9" x14ac:dyDescent="0.25">
      <c r="A541" s="37" t="s">
        <v>130</v>
      </c>
      <c r="B541" s="37">
        <v>32459822</v>
      </c>
      <c r="C541" s="28" t="s">
        <v>4596</v>
      </c>
      <c r="D541" s="104" t="s">
        <v>34</v>
      </c>
      <c r="E541" s="60" t="s">
        <v>35</v>
      </c>
      <c r="F541" s="25">
        <v>11840</v>
      </c>
      <c r="G541" s="25">
        <v>0</v>
      </c>
      <c r="H541" s="25">
        <v>12900</v>
      </c>
      <c r="I541" s="25">
        <v>0</v>
      </c>
    </row>
    <row r="542" spans="1:9" x14ac:dyDescent="0.25">
      <c r="A542" s="37" t="s">
        <v>130</v>
      </c>
      <c r="B542" s="37">
        <v>32459822</v>
      </c>
      <c r="C542" s="24" t="s">
        <v>3436</v>
      </c>
      <c r="D542" s="104" t="s">
        <v>34</v>
      </c>
      <c r="E542" s="24" t="s">
        <v>32</v>
      </c>
      <c r="F542" s="25">
        <v>1611370.67</v>
      </c>
      <c r="G542" s="25">
        <v>0</v>
      </c>
      <c r="H542" s="25">
        <v>1567837.67</v>
      </c>
      <c r="I542" s="25">
        <v>0</v>
      </c>
    </row>
    <row r="543" spans="1:9" x14ac:dyDescent="0.25">
      <c r="A543" s="37" t="s">
        <v>130</v>
      </c>
      <c r="B543" s="37">
        <v>32459822</v>
      </c>
      <c r="C543" s="24" t="s">
        <v>2534</v>
      </c>
      <c r="D543" s="104" t="s">
        <v>34</v>
      </c>
      <c r="E543" s="24" t="s">
        <v>32</v>
      </c>
      <c r="F543" s="25">
        <v>5223</v>
      </c>
      <c r="G543" s="25">
        <v>0</v>
      </c>
      <c r="H543" s="25">
        <v>182105</v>
      </c>
      <c r="I543" s="25">
        <v>0</v>
      </c>
    </row>
    <row r="544" spans="1:9" ht="31.5" x14ac:dyDescent="0.25">
      <c r="A544" s="37" t="s">
        <v>130</v>
      </c>
      <c r="B544" s="37">
        <v>32459822</v>
      </c>
      <c r="C544" s="24" t="s">
        <v>3437</v>
      </c>
      <c r="D544" s="104" t="s">
        <v>34</v>
      </c>
      <c r="E544" s="24" t="s">
        <v>29</v>
      </c>
      <c r="F544" s="25">
        <v>146158.57999999999</v>
      </c>
      <c r="G544" s="25">
        <v>0</v>
      </c>
      <c r="H544" s="25">
        <v>192492.66</v>
      </c>
      <c r="I544" s="25">
        <v>0</v>
      </c>
    </row>
    <row r="545" spans="1:9" ht="31.5" x14ac:dyDescent="0.25">
      <c r="A545" s="37" t="s">
        <v>130</v>
      </c>
      <c r="B545" s="37">
        <v>32459822</v>
      </c>
      <c r="C545" s="24" t="s">
        <v>3438</v>
      </c>
      <c r="D545" s="104" t="s">
        <v>34</v>
      </c>
      <c r="E545" s="24" t="s">
        <v>26</v>
      </c>
      <c r="F545" s="25">
        <v>542681.86</v>
      </c>
      <c r="G545" s="25">
        <v>0</v>
      </c>
      <c r="H545" s="25">
        <v>773147.85</v>
      </c>
      <c r="I545" s="25">
        <v>0</v>
      </c>
    </row>
    <row r="546" spans="1:9" ht="31.5" x14ac:dyDescent="0.25">
      <c r="A546" s="37" t="s">
        <v>130</v>
      </c>
      <c r="B546" s="37">
        <v>32459822</v>
      </c>
      <c r="C546" s="24" t="s">
        <v>3439</v>
      </c>
      <c r="D546" s="104" t="s">
        <v>34</v>
      </c>
      <c r="E546" s="24" t="s">
        <v>78</v>
      </c>
      <c r="F546" s="25">
        <v>947873.58</v>
      </c>
      <c r="G546" s="25">
        <v>0</v>
      </c>
      <c r="H546" s="25">
        <v>1240379.97</v>
      </c>
      <c r="I546" s="25">
        <v>0</v>
      </c>
    </row>
    <row r="547" spans="1:9" x14ac:dyDescent="0.25">
      <c r="A547" s="26" t="s">
        <v>45</v>
      </c>
      <c r="B547" s="26" t="s">
        <v>34</v>
      </c>
      <c r="C547" s="26" t="s">
        <v>34</v>
      </c>
      <c r="D547" s="26" t="s">
        <v>34</v>
      </c>
      <c r="E547" s="26" t="s">
        <v>34</v>
      </c>
      <c r="F547" s="27">
        <f>SUM(F509:F546)</f>
        <v>3859407.69</v>
      </c>
      <c r="G547" s="27">
        <f>SUM(G509:G546)</f>
        <v>0</v>
      </c>
      <c r="H547" s="27">
        <f>SUM(H509:H546)</f>
        <v>4940795.96</v>
      </c>
      <c r="I547" s="27">
        <f>SUM(I509:I546)</f>
        <v>0</v>
      </c>
    </row>
    <row r="548" spans="1:9" ht="47.25" x14ac:dyDescent="0.25">
      <c r="A548" s="20" t="s">
        <v>4695</v>
      </c>
      <c r="B548" s="20" t="s">
        <v>3440</v>
      </c>
      <c r="C548" s="20" t="s">
        <v>3445</v>
      </c>
      <c r="D548" s="20" t="s">
        <v>51</v>
      </c>
      <c r="E548" s="20" t="s">
        <v>35</v>
      </c>
      <c r="F548" s="21">
        <v>324.88</v>
      </c>
      <c r="G548" s="21">
        <v>0</v>
      </c>
      <c r="H548" s="21">
        <v>532.36</v>
      </c>
      <c r="I548" s="21">
        <v>0</v>
      </c>
    </row>
    <row r="549" spans="1:9" x14ac:dyDescent="0.25">
      <c r="A549" s="20" t="s">
        <v>4695</v>
      </c>
      <c r="B549" s="20" t="s">
        <v>3440</v>
      </c>
      <c r="C549" s="20" t="s">
        <v>3444</v>
      </c>
      <c r="D549" s="20" t="s">
        <v>300</v>
      </c>
      <c r="E549" s="20" t="s">
        <v>35</v>
      </c>
      <c r="F549" s="21">
        <v>0</v>
      </c>
      <c r="G549" s="21">
        <v>0</v>
      </c>
      <c r="H549" s="21">
        <v>3508.46</v>
      </c>
      <c r="I549" s="21">
        <v>0</v>
      </c>
    </row>
    <row r="550" spans="1:9" x14ac:dyDescent="0.25">
      <c r="A550" s="20" t="s">
        <v>4695</v>
      </c>
      <c r="B550" s="20" t="s">
        <v>3440</v>
      </c>
      <c r="C550" s="20" t="s">
        <v>3446</v>
      </c>
      <c r="D550" s="20" t="s">
        <v>3447</v>
      </c>
      <c r="E550" s="20" t="s">
        <v>35</v>
      </c>
      <c r="F550" s="21">
        <v>23891.5</v>
      </c>
      <c r="G550" s="21">
        <v>0</v>
      </c>
      <c r="H550" s="21">
        <v>0</v>
      </c>
      <c r="I550" s="21">
        <v>0</v>
      </c>
    </row>
    <row r="551" spans="1:9" x14ac:dyDescent="0.25">
      <c r="A551" s="26" t="s">
        <v>45</v>
      </c>
      <c r="B551" s="26" t="s">
        <v>34</v>
      </c>
      <c r="C551" s="26" t="s">
        <v>34</v>
      </c>
      <c r="D551" s="26" t="s">
        <v>34</v>
      </c>
      <c r="E551" s="26" t="s">
        <v>34</v>
      </c>
      <c r="F551" s="27">
        <f>SUM(F548:F550)</f>
        <v>24216.38</v>
      </c>
      <c r="G551" s="27">
        <f>SUM(G548:G550)</f>
        <v>0</v>
      </c>
      <c r="H551" s="27">
        <f>SUM(H548:H550)</f>
        <v>4040.82</v>
      </c>
      <c r="I551" s="27">
        <f>SUM(I548:I550)</f>
        <v>0</v>
      </c>
    </row>
    <row r="552" spans="1:9" ht="31.5" x14ac:dyDescent="0.25">
      <c r="A552" s="20" t="s">
        <v>4703</v>
      </c>
      <c r="B552" s="20" t="s">
        <v>3448</v>
      </c>
      <c r="C552" s="20" t="s">
        <v>26</v>
      </c>
      <c r="D552" s="20" t="s">
        <v>34</v>
      </c>
      <c r="E552" s="20" t="s">
        <v>26</v>
      </c>
      <c r="F552" s="21">
        <v>140.19999999999999</v>
      </c>
      <c r="G552" s="21">
        <v>0</v>
      </c>
      <c r="H552" s="21">
        <v>54.2</v>
      </c>
      <c r="I552" s="21">
        <v>0</v>
      </c>
    </row>
    <row r="553" spans="1:9" x14ac:dyDescent="0.25">
      <c r="A553" s="26" t="s">
        <v>45</v>
      </c>
      <c r="B553" s="26" t="s">
        <v>34</v>
      </c>
      <c r="C553" s="26" t="s">
        <v>34</v>
      </c>
      <c r="D553" s="26" t="s">
        <v>34</v>
      </c>
      <c r="E553" s="26" t="s">
        <v>34</v>
      </c>
      <c r="F553" s="21">
        <f>SUM(F552)</f>
        <v>140.19999999999999</v>
      </c>
      <c r="G553" s="21">
        <f>SUM(G552)</f>
        <v>0</v>
      </c>
      <c r="H553" s="21">
        <f>SUM(H552)</f>
        <v>54.2</v>
      </c>
      <c r="I553" s="21">
        <f>SUM(I552)</f>
        <v>0</v>
      </c>
    </row>
    <row r="554" spans="1:9" ht="63" x14ac:dyDescent="0.25">
      <c r="A554" s="44" t="s">
        <v>3449</v>
      </c>
      <c r="B554" s="44">
        <v>31319242</v>
      </c>
      <c r="C554" s="60" t="s">
        <v>3887</v>
      </c>
      <c r="D554" s="60" t="s">
        <v>101</v>
      </c>
      <c r="E554" s="60" t="s">
        <v>35</v>
      </c>
      <c r="F554" s="61">
        <v>3758.67</v>
      </c>
      <c r="G554" s="61">
        <v>1479.77</v>
      </c>
      <c r="H554" s="61">
        <v>149.44</v>
      </c>
      <c r="I554" s="61">
        <v>149.44</v>
      </c>
    </row>
    <row r="555" spans="1:9" ht="47.25" x14ac:dyDescent="0.25">
      <c r="A555" s="44" t="s">
        <v>3449</v>
      </c>
      <c r="B555" s="44">
        <v>31319242</v>
      </c>
      <c r="C555" s="55" t="s">
        <v>3888</v>
      </c>
      <c r="D555" s="60" t="s">
        <v>334</v>
      </c>
      <c r="E555" s="60" t="s">
        <v>35</v>
      </c>
      <c r="F555" s="61">
        <v>98.96</v>
      </c>
      <c r="G555" s="61">
        <v>0</v>
      </c>
      <c r="H555" s="61">
        <v>0</v>
      </c>
      <c r="I555" s="61">
        <v>0</v>
      </c>
    </row>
    <row r="556" spans="1:9" ht="47.25" x14ac:dyDescent="0.25">
      <c r="A556" s="44" t="s">
        <v>3449</v>
      </c>
      <c r="B556" s="44">
        <v>31319242</v>
      </c>
      <c r="C556" s="55" t="s">
        <v>3889</v>
      </c>
      <c r="D556" s="60" t="s">
        <v>103</v>
      </c>
      <c r="E556" s="60" t="s">
        <v>35</v>
      </c>
      <c r="F556" s="61">
        <v>0</v>
      </c>
      <c r="G556" s="61">
        <v>0</v>
      </c>
      <c r="H556" s="61">
        <v>0.7</v>
      </c>
      <c r="I556" s="61">
        <v>0.7</v>
      </c>
    </row>
    <row r="557" spans="1:9" ht="47.25" x14ac:dyDescent="0.25">
      <c r="A557" s="44" t="s">
        <v>3449</v>
      </c>
      <c r="B557" s="44">
        <v>31319242</v>
      </c>
      <c r="C557" s="55" t="s">
        <v>3890</v>
      </c>
      <c r="D557" s="60" t="s">
        <v>3636</v>
      </c>
      <c r="E557" s="60" t="s">
        <v>35</v>
      </c>
      <c r="F557" s="61">
        <v>0.05</v>
      </c>
      <c r="G557" s="61">
        <v>0</v>
      </c>
      <c r="H557" s="61">
        <v>0</v>
      </c>
      <c r="I557" s="61">
        <v>0</v>
      </c>
    </row>
    <row r="558" spans="1:9" ht="63" x14ac:dyDescent="0.25">
      <c r="A558" s="44" t="s">
        <v>3449</v>
      </c>
      <c r="B558" s="44">
        <v>31319242</v>
      </c>
      <c r="C558" s="55" t="s">
        <v>3891</v>
      </c>
      <c r="D558" s="60" t="s">
        <v>3670</v>
      </c>
      <c r="E558" s="60" t="s">
        <v>35</v>
      </c>
      <c r="F558" s="61">
        <v>208.25</v>
      </c>
      <c r="G558" s="61">
        <v>208.25</v>
      </c>
      <c r="H558" s="61">
        <v>0</v>
      </c>
      <c r="I558" s="61">
        <v>0</v>
      </c>
    </row>
    <row r="559" spans="1:9" ht="63" x14ac:dyDescent="0.25">
      <c r="A559" s="44" t="s">
        <v>3449</v>
      </c>
      <c r="B559" s="44">
        <v>31319242</v>
      </c>
      <c r="C559" s="55" t="s">
        <v>3892</v>
      </c>
      <c r="D559" s="60" t="s">
        <v>1521</v>
      </c>
      <c r="E559" s="60" t="s">
        <v>35</v>
      </c>
      <c r="F559" s="61">
        <v>1</v>
      </c>
      <c r="G559" s="61">
        <v>0</v>
      </c>
      <c r="H559" s="61">
        <v>1</v>
      </c>
      <c r="I559" s="61">
        <v>1</v>
      </c>
    </row>
    <row r="560" spans="1:9" ht="31.5" x14ac:dyDescent="0.25">
      <c r="A560" s="44" t="s">
        <v>3449</v>
      </c>
      <c r="B560" s="44">
        <v>31319242</v>
      </c>
      <c r="C560" s="60" t="s">
        <v>3893</v>
      </c>
      <c r="D560" s="60" t="s">
        <v>3894</v>
      </c>
      <c r="E560" s="60" t="s">
        <v>35</v>
      </c>
      <c r="F560" s="61">
        <v>1745.21</v>
      </c>
      <c r="G560" s="61">
        <v>1745.21</v>
      </c>
      <c r="H560" s="61">
        <v>0</v>
      </c>
      <c r="I560" s="61">
        <v>0</v>
      </c>
    </row>
    <row r="561" spans="1:9" ht="31.5" x14ac:dyDescent="0.25">
      <c r="A561" s="44" t="s">
        <v>3449</v>
      </c>
      <c r="B561" s="44">
        <v>31319242</v>
      </c>
      <c r="C561" s="60" t="s">
        <v>3895</v>
      </c>
      <c r="D561" s="60" t="s">
        <v>3896</v>
      </c>
      <c r="E561" s="60" t="s">
        <v>35</v>
      </c>
      <c r="F561" s="61">
        <v>320.89</v>
      </c>
      <c r="G561" s="61">
        <v>320.89</v>
      </c>
      <c r="H561" s="61">
        <v>0</v>
      </c>
      <c r="I561" s="61">
        <v>0</v>
      </c>
    </row>
    <row r="562" spans="1:9" ht="94.5" x14ac:dyDescent="0.25">
      <c r="A562" s="44" t="s">
        <v>3449</v>
      </c>
      <c r="B562" s="44">
        <v>31319242</v>
      </c>
      <c r="C562" s="60" t="s">
        <v>3897</v>
      </c>
      <c r="D562" s="60" t="s">
        <v>3898</v>
      </c>
      <c r="E562" s="60" t="s">
        <v>35</v>
      </c>
      <c r="F562" s="61">
        <v>480.05</v>
      </c>
      <c r="G562" s="61">
        <v>480.05</v>
      </c>
      <c r="H562" s="61">
        <v>480.05</v>
      </c>
      <c r="I562" s="61">
        <v>480.05</v>
      </c>
    </row>
    <row r="563" spans="1:9" ht="47.25" x14ac:dyDescent="0.25">
      <c r="A563" s="44" t="s">
        <v>3449</v>
      </c>
      <c r="B563" s="44">
        <v>31319242</v>
      </c>
      <c r="C563" s="60" t="s">
        <v>3899</v>
      </c>
      <c r="D563" s="60" t="s">
        <v>3900</v>
      </c>
      <c r="E563" s="60" t="s">
        <v>35</v>
      </c>
      <c r="F563" s="61">
        <v>0.01</v>
      </c>
      <c r="G563" s="61">
        <v>0</v>
      </c>
      <c r="H563" s="61">
        <v>0</v>
      </c>
      <c r="I563" s="61">
        <v>0</v>
      </c>
    </row>
    <row r="564" spans="1:9" ht="47.25" x14ac:dyDescent="0.25">
      <c r="A564" s="44" t="s">
        <v>3449</v>
      </c>
      <c r="B564" s="44">
        <v>31319242</v>
      </c>
      <c r="C564" s="60" t="s">
        <v>3901</v>
      </c>
      <c r="D564" s="60" t="s">
        <v>3902</v>
      </c>
      <c r="E564" s="60" t="s">
        <v>35</v>
      </c>
      <c r="F564" s="61">
        <v>902.55</v>
      </c>
      <c r="G564" s="61">
        <v>0</v>
      </c>
      <c r="H564" s="61">
        <v>0</v>
      </c>
      <c r="I564" s="61">
        <v>0</v>
      </c>
    </row>
    <row r="565" spans="1:9" ht="63" x14ac:dyDescent="0.25">
      <c r="A565" s="44" t="s">
        <v>3449</v>
      </c>
      <c r="B565" s="44">
        <v>31319242</v>
      </c>
      <c r="C565" s="60" t="s">
        <v>3456</v>
      </c>
      <c r="D565" s="60" t="s">
        <v>3457</v>
      </c>
      <c r="E565" s="60" t="s">
        <v>35</v>
      </c>
      <c r="F565" s="61">
        <v>4658.9399999999996</v>
      </c>
      <c r="G565" s="61">
        <v>2147.4499999999998</v>
      </c>
      <c r="H565" s="61">
        <v>4140.2299999999996</v>
      </c>
      <c r="I565" s="61">
        <v>4140.2299999999996</v>
      </c>
    </row>
    <row r="566" spans="1:9" ht="78.75" x14ac:dyDescent="0.25">
      <c r="A566" s="44" t="s">
        <v>3449</v>
      </c>
      <c r="B566" s="44">
        <v>31319242</v>
      </c>
      <c r="C566" s="55" t="s">
        <v>3903</v>
      </c>
      <c r="D566" s="60" t="s">
        <v>3904</v>
      </c>
      <c r="E566" s="60" t="s">
        <v>35</v>
      </c>
      <c r="F566" s="61">
        <v>2278.54</v>
      </c>
      <c r="G566" s="61">
        <v>0</v>
      </c>
      <c r="H566" s="61">
        <v>0</v>
      </c>
      <c r="I566" s="61">
        <v>0</v>
      </c>
    </row>
    <row r="567" spans="1:9" ht="63" x14ac:dyDescent="0.25">
      <c r="A567" s="44" t="s">
        <v>3449</v>
      </c>
      <c r="B567" s="44">
        <v>31319242</v>
      </c>
      <c r="C567" s="60" t="s">
        <v>3905</v>
      </c>
      <c r="D567" s="60" t="s">
        <v>2425</v>
      </c>
      <c r="E567" s="60" t="s">
        <v>35</v>
      </c>
      <c r="F567" s="61">
        <v>21128.31</v>
      </c>
      <c r="G567" s="61">
        <v>0</v>
      </c>
      <c r="H567" s="61">
        <v>21128.31</v>
      </c>
      <c r="I567" s="61">
        <v>21128.31</v>
      </c>
    </row>
    <row r="568" spans="1:9" ht="63" x14ac:dyDescent="0.25">
      <c r="A568" s="44" t="s">
        <v>3449</v>
      </c>
      <c r="B568" s="44">
        <v>31319242</v>
      </c>
      <c r="C568" s="60" t="s">
        <v>3906</v>
      </c>
      <c r="D568" s="60" t="s">
        <v>3907</v>
      </c>
      <c r="E568" s="60" t="s">
        <v>35</v>
      </c>
      <c r="F568" s="61">
        <v>7145.92</v>
      </c>
      <c r="G568" s="61">
        <v>0</v>
      </c>
      <c r="H568" s="61">
        <v>7145.92</v>
      </c>
      <c r="I568" s="61">
        <v>7145.92</v>
      </c>
    </row>
    <row r="569" spans="1:9" ht="94.5" x14ac:dyDescent="0.25">
      <c r="A569" s="44" t="s">
        <v>3449</v>
      </c>
      <c r="B569" s="44">
        <v>31319242</v>
      </c>
      <c r="C569" s="60" t="s">
        <v>3908</v>
      </c>
      <c r="D569" s="60" t="s">
        <v>3909</v>
      </c>
      <c r="E569" s="60" t="s">
        <v>35</v>
      </c>
      <c r="F569" s="61">
        <v>85.11</v>
      </c>
      <c r="G569" s="61">
        <v>0</v>
      </c>
      <c r="H569" s="61">
        <v>85.11</v>
      </c>
      <c r="I569" s="61">
        <v>85.11</v>
      </c>
    </row>
    <row r="570" spans="1:9" ht="78.75" x14ac:dyDescent="0.25">
      <c r="A570" s="44" t="s">
        <v>3449</v>
      </c>
      <c r="B570" s="44">
        <v>31319242</v>
      </c>
      <c r="C570" s="60" t="s">
        <v>3910</v>
      </c>
      <c r="D570" s="60" t="s">
        <v>3911</v>
      </c>
      <c r="E570" s="60" t="s">
        <v>35</v>
      </c>
      <c r="F570" s="61">
        <v>20128.150000000001</v>
      </c>
      <c r="G570" s="61">
        <v>13384.24</v>
      </c>
      <c r="H570" s="61">
        <v>17939.09</v>
      </c>
      <c r="I570" s="61">
        <v>17939.09</v>
      </c>
    </row>
    <row r="571" spans="1:9" x14ac:dyDescent="0.25">
      <c r="A571" s="44" t="s">
        <v>3449</v>
      </c>
      <c r="B571" s="44">
        <v>31319242</v>
      </c>
      <c r="C571" s="28" t="s">
        <v>4596</v>
      </c>
      <c r="D571" s="60" t="s">
        <v>34</v>
      </c>
      <c r="E571" s="60" t="s">
        <v>35</v>
      </c>
      <c r="F571" s="61">
        <v>115.86</v>
      </c>
      <c r="G571" s="61">
        <v>115.86</v>
      </c>
      <c r="H571" s="61">
        <v>0</v>
      </c>
      <c r="I571" s="61">
        <v>0</v>
      </c>
    </row>
    <row r="572" spans="1:9" x14ac:dyDescent="0.25">
      <c r="A572" s="44" t="s">
        <v>3449</v>
      </c>
      <c r="B572" s="44">
        <v>31319242</v>
      </c>
      <c r="C572" s="28" t="s">
        <v>4596</v>
      </c>
      <c r="D572" s="60" t="s">
        <v>34</v>
      </c>
      <c r="E572" s="60" t="s">
        <v>35</v>
      </c>
      <c r="F572" s="61">
        <v>3.17</v>
      </c>
      <c r="G572" s="61">
        <v>0</v>
      </c>
      <c r="H572" s="61">
        <v>0</v>
      </c>
      <c r="I572" s="61">
        <v>0</v>
      </c>
    </row>
    <row r="573" spans="1:9" x14ac:dyDescent="0.25">
      <c r="A573" s="44" t="s">
        <v>3449</v>
      </c>
      <c r="B573" s="44">
        <v>31319242</v>
      </c>
      <c r="C573" s="28" t="s">
        <v>4596</v>
      </c>
      <c r="D573" s="60" t="s">
        <v>34</v>
      </c>
      <c r="E573" s="60" t="s">
        <v>35</v>
      </c>
      <c r="F573" s="61">
        <v>32.049999999999997</v>
      </c>
      <c r="G573" s="61">
        <v>0</v>
      </c>
      <c r="H573" s="61">
        <v>0</v>
      </c>
      <c r="I573" s="61">
        <v>0</v>
      </c>
    </row>
    <row r="574" spans="1:9" x14ac:dyDescent="0.25">
      <c r="A574" s="44" t="s">
        <v>3449</v>
      </c>
      <c r="B574" s="44">
        <v>31319242</v>
      </c>
      <c r="C574" s="28" t="s">
        <v>4596</v>
      </c>
      <c r="D574" s="60" t="s">
        <v>34</v>
      </c>
      <c r="E574" s="60" t="s">
        <v>35</v>
      </c>
      <c r="F574" s="61">
        <v>1088.73</v>
      </c>
      <c r="G574" s="61">
        <v>1088.73</v>
      </c>
      <c r="H574" s="61">
        <v>1088.73</v>
      </c>
      <c r="I574" s="61">
        <v>1088.73</v>
      </c>
    </row>
    <row r="575" spans="1:9" ht="63" x14ac:dyDescent="0.25">
      <c r="A575" s="44" t="s">
        <v>3449</v>
      </c>
      <c r="B575" s="44">
        <v>31319242</v>
      </c>
      <c r="C575" s="55" t="s">
        <v>3912</v>
      </c>
      <c r="D575" s="60" t="s">
        <v>3694</v>
      </c>
      <c r="E575" s="60" t="s">
        <v>35</v>
      </c>
      <c r="F575" s="61">
        <v>823.84</v>
      </c>
      <c r="G575" s="61">
        <v>0</v>
      </c>
      <c r="H575" s="61">
        <v>0</v>
      </c>
      <c r="I575" s="61">
        <v>0</v>
      </c>
    </row>
    <row r="576" spans="1:9" ht="31.5" x14ac:dyDescent="0.25">
      <c r="A576" s="44" t="s">
        <v>3449</v>
      </c>
      <c r="B576" s="44">
        <v>31319242</v>
      </c>
      <c r="C576" s="60" t="s">
        <v>3913</v>
      </c>
      <c r="D576" s="60" t="s">
        <v>47</v>
      </c>
      <c r="E576" s="60" t="s">
        <v>35</v>
      </c>
      <c r="F576" s="61">
        <v>4220.8900000000003</v>
      </c>
      <c r="G576" s="61">
        <v>4220.8900000000003</v>
      </c>
      <c r="H576" s="61">
        <v>4220.8900000000003</v>
      </c>
      <c r="I576" s="61">
        <v>4220.8900000000003</v>
      </c>
    </row>
    <row r="577" spans="1:9" ht="47.25" x14ac:dyDescent="0.25">
      <c r="A577" s="44" t="s">
        <v>3449</v>
      </c>
      <c r="B577" s="44">
        <v>31319242</v>
      </c>
      <c r="C577" s="60" t="s">
        <v>3914</v>
      </c>
      <c r="D577" s="60" t="s">
        <v>3530</v>
      </c>
      <c r="E577" s="60" t="s">
        <v>35</v>
      </c>
      <c r="F577" s="61">
        <v>611.58000000000004</v>
      </c>
      <c r="G577" s="61">
        <v>185.63</v>
      </c>
      <c r="H577" s="61">
        <v>0</v>
      </c>
      <c r="I577" s="61">
        <v>0</v>
      </c>
    </row>
    <row r="578" spans="1:9" ht="110.25" x14ac:dyDescent="0.25">
      <c r="A578" s="44" t="s">
        <v>3449</v>
      </c>
      <c r="B578" s="44">
        <v>31319242</v>
      </c>
      <c r="C578" s="60" t="s">
        <v>3915</v>
      </c>
      <c r="D578" s="60" t="s">
        <v>3916</v>
      </c>
      <c r="E578" s="60" t="s">
        <v>35</v>
      </c>
      <c r="F578" s="61">
        <v>104.67</v>
      </c>
      <c r="G578" s="61">
        <v>9.41</v>
      </c>
      <c r="H578" s="61">
        <v>8.0500000000000007</v>
      </c>
      <c r="I578" s="61">
        <v>8.0500000000000007</v>
      </c>
    </row>
    <row r="579" spans="1:9" x14ac:dyDescent="0.25">
      <c r="A579" s="44" t="s">
        <v>3449</v>
      </c>
      <c r="B579" s="44">
        <v>31319242</v>
      </c>
      <c r="C579" s="28" t="s">
        <v>4596</v>
      </c>
      <c r="D579" s="60" t="s">
        <v>34</v>
      </c>
      <c r="E579" s="60" t="s">
        <v>35</v>
      </c>
      <c r="F579" s="61">
        <v>420.63</v>
      </c>
      <c r="G579" s="61">
        <v>420.63</v>
      </c>
      <c r="H579" s="61">
        <v>0</v>
      </c>
      <c r="I579" s="61">
        <v>0</v>
      </c>
    </row>
    <row r="580" spans="1:9" x14ac:dyDescent="0.25">
      <c r="A580" s="44" t="s">
        <v>3449</v>
      </c>
      <c r="B580" s="44">
        <v>31319242</v>
      </c>
      <c r="C580" s="28" t="s">
        <v>4596</v>
      </c>
      <c r="D580" s="60" t="s">
        <v>34</v>
      </c>
      <c r="E580" s="60" t="s">
        <v>35</v>
      </c>
      <c r="F580" s="61">
        <v>0</v>
      </c>
      <c r="G580" s="61">
        <v>0</v>
      </c>
      <c r="H580" s="61">
        <v>159.94</v>
      </c>
      <c r="I580" s="61">
        <v>159.94</v>
      </c>
    </row>
    <row r="581" spans="1:9" x14ac:dyDescent="0.25">
      <c r="A581" s="44" t="s">
        <v>3449</v>
      </c>
      <c r="B581" s="44">
        <v>31319242</v>
      </c>
      <c r="C581" s="28" t="s">
        <v>4596</v>
      </c>
      <c r="D581" s="60" t="s">
        <v>34</v>
      </c>
      <c r="E581" s="60" t="s">
        <v>35</v>
      </c>
      <c r="F581" s="61">
        <v>75.150000000000006</v>
      </c>
      <c r="G581" s="61">
        <v>0</v>
      </c>
      <c r="H581" s="61">
        <v>0</v>
      </c>
      <c r="I581" s="61">
        <v>0</v>
      </c>
    </row>
    <row r="582" spans="1:9" x14ac:dyDescent="0.25">
      <c r="A582" s="44" t="s">
        <v>3449</v>
      </c>
      <c r="B582" s="44">
        <v>31319242</v>
      </c>
      <c r="C582" s="28" t="s">
        <v>4596</v>
      </c>
      <c r="D582" s="60" t="s">
        <v>34</v>
      </c>
      <c r="E582" s="60" t="s">
        <v>35</v>
      </c>
      <c r="F582" s="61">
        <v>252.39</v>
      </c>
      <c r="G582" s="61">
        <v>252.39</v>
      </c>
      <c r="H582" s="61">
        <v>252.39</v>
      </c>
      <c r="I582" s="61">
        <v>252.39</v>
      </c>
    </row>
    <row r="583" spans="1:9" ht="31.5" x14ac:dyDescent="0.25">
      <c r="A583" s="44" t="s">
        <v>3449</v>
      </c>
      <c r="B583" s="44">
        <v>31319242</v>
      </c>
      <c r="C583" s="55" t="s">
        <v>3917</v>
      </c>
      <c r="D583" s="60" t="s">
        <v>3918</v>
      </c>
      <c r="E583" s="60" t="s">
        <v>35</v>
      </c>
      <c r="F583" s="61">
        <v>595.55999999999995</v>
      </c>
      <c r="G583" s="61">
        <v>595.55999999999995</v>
      </c>
      <c r="H583" s="61">
        <v>0</v>
      </c>
      <c r="I583" s="61">
        <v>0</v>
      </c>
    </row>
    <row r="584" spans="1:9" ht="63" x14ac:dyDescent="0.25">
      <c r="A584" s="44" t="s">
        <v>3449</v>
      </c>
      <c r="B584" s="44">
        <v>31319242</v>
      </c>
      <c r="C584" s="54" t="s">
        <v>3548</v>
      </c>
      <c r="D584" s="60" t="s">
        <v>3549</v>
      </c>
      <c r="E584" s="60" t="s">
        <v>35</v>
      </c>
      <c r="F584" s="61">
        <v>0</v>
      </c>
      <c r="G584" s="61">
        <v>0</v>
      </c>
      <c r="H584" s="61">
        <v>0.12</v>
      </c>
      <c r="I584" s="61">
        <v>0.12</v>
      </c>
    </row>
    <row r="585" spans="1:9" ht="78.75" x14ac:dyDescent="0.25">
      <c r="A585" s="44" t="s">
        <v>3449</v>
      </c>
      <c r="B585" s="44">
        <v>31319242</v>
      </c>
      <c r="C585" s="91" t="s">
        <v>3544</v>
      </c>
      <c r="D585" s="60" t="s">
        <v>3545</v>
      </c>
      <c r="E585" s="60" t="s">
        <v>35</v>
      </c>
      <c r="F585" s="61">
        <v>0</v>
      </c>
      <c r="G585" s="61">
        <v>0</v>
      </c>
      <c r="H585" s="61">
        <v>10</v>
      </c>
      <c r="I585" s="61">
        <v>10</v>
      </c>
    </row>
    <row r="586" spans="1:9" x14ac:dyDescent="0.25">
      <c r="A586" s="44" t="s">
        <v>3449</v>
      </c>
      <c r="B586" s="44">
        <v>31319242</v>
      </c>
      <c r="C586" s="28" t="s">
        <v>4596</v>
      </c>
      <c r="D586" s="60" t="s">
        <v>34</v>
      </c>
      <c r="E586" s="60" t="s">
        <v>35</v>
      </c>
      <c r="F586" s="61">
        <v>24.91</v>
      </c>
      <c r="G586" s="61">
        <v>24.91</v>
      </c>
      <c r="H586" s="61">
        <v>24.91</v>
      </c>
      <c r="I586" s="61">
        <v>24.91</v>
      </c>
    </row>
    <row r="587" spans="1:9" x14ac:dyDescent="0.25">
      <c r="A587" s="44" t="s">
        <v>3449</v>
      </c>
      <c r="B587" s="44">
        <v>31319242</v>
      </c>
      <c r="C587" s="28" t="s">
        <v>4596</v>
      </c>
      <c r="D587" s="60" t="s">
        <v>34</v>
      </c>
      <c r="E587" s="60" t="s">
        <v>35</v>
      </c>
      <c r="F587" s="61">
        <v>32.659999999999997</v>
      </c>
      <c r="G587" s="61">
        <v>32.659999999999997</v>
      </c>
      <c r="H587" s="61">
        <v>32.659999999999997</v>
      </c>
      <c r="I587" s="61">
        <v>32.659999999999997</v>
      </c>
    </row>
    <row r="588" spans="1:9" x14ac:dyDescent="0.25">
      <c r="A588" s="44" t="s">
        <v>3449</v>
      </c>
      <c r="B588" s="44">
        <v>31319242</v>
      </c>
      <c r="C588" s="28" t="s">
        <v>4596</v>
      </c>
      <c r="D588" s="60" t="s">
        <v>34</v>
      </c>
      <c r="E588" s="60" t="s">
        <v>35</v>
      </c>
      <c r="F588" s="61">
        <v>0</v>
      </c>
      <c r="G588" s="61">
        <v>0</v>
      </c>
      <c r="H588" s="61">
        <v>179.54</v>
      </c>
      <c r="I588" s="61">
        <v>179.54</v>
      </c>
    </row>
    <row r="589" spans="1:9" ht="63" x14ac:dyDescent="0.25">
      <c r="A589" s="44" t="s">
        <v>3449</v>
      </c>
      <c r="B589" s="44">
        <v>31319242</v>
      </c>
      <c r="C589" s="60" t="s">
        <v>3919</v>
      </c>
      <c r="D589" s="60" t="s">
        <v>3920</v>
      </c>
      <c r="E589" s="60" t="s">
        <v>35</v>
      </c>
      <c r="F589" s="61">
        <v>287.19</v>
      </c>
      <c r="G589" s="61">
        <v>0</v>
      </c>
      <c r="H589" s="61">
        <v>2930.34</v>
      </c>
      <c r="I589" s="61">
        <v>2930.34</v>
      </c>
    </row>
    <row r="590" spans="1:9" ht="47.25" x14ac:dyDescent="0.25">
      <c r="A590" s="44" t="s">
        <v>3449</v>
      </c>
      <c r="B590" s="44">
        <v>31319242</v>
      </c>
      <c r="C590" s="60" t="s">
        <v>3921</v>
      </c>
      <c r="D590" s="60" t="s">
        <v>34</v>
      </c>
      <c r="E590" s="60" t="s">
        <v>35</v>
      </c>
      <c r="F590" s="61">
        <v>4757560.79</v>
      </c>
      <c r="G590" s="61">
        <v>3280758.5</v>
      </c>
      <c r="H590" s="61">
        <v>4231312.33</v>
      </c>
      <c r="I590" s="61">
        <v>2624714.9</v>
      </c>
    </row>
    <row r="591" spans="1:9" x14ac:dyDescent="0.25">
      <c r="A591" s="44" t="s">
        <v>3449</v>
      </c>
      <c r="B591" s="44">
        <v>31319242</v>
      </c>
      <c r="C591" s="28" t="s">
        <v>4596</v>
      </c>
      <c r="D591" s="60" t="s">
        <v>34</v>
      </c>
      <c r="E591" s="60" t="s">
        <v>35</v>
      </c>
      <c r="F591" s="61">
        <v>156.13</v>
      </c>
      <c r="G591" s="61">
        <v>156.13</v>
      </c>
      <c r="H591" s="61">
        <v>156.13</v>
      </c>
      <c r="I591" s="61">
        <v>156.13</v>
      </c>
    </row>
    <row r="592" spans="1:9" ht="63" x14ac:dyDescent="0.25">
      <c r="A592" s="44" t="s">
        <v>3449</v>
      </c>
      <c r="B592" s="44">
        <v>31319242</v>
      </c>
      <c r="C592" s="60" t="s">
        <v>3583</v>
      </c>
      <c r="D592" s="60" t="s">
        <v>2115</v>
      </c>
      <c r="E592" s="60" t="s">
        <v>35</v>
      </c>
      <c r="F592" s="61">
        <v>0</v>
      </c>
      <c r="G592" s="61">
        <v>0</v>
      </c>
      <c r="H592" s="61">
        <v>1000</v>
      </c>
      <c r="I592" s="61">
        <v>1000</v>
      </c>
    </row>
    <row r="593" spans="1:9" x14ac:dyDescent="0.25">
      <c r="A593" s="44" t="s">
        <v>3449</v>
      </c>
      <c r="B593" s="44">
        <v>31319242</v>
      </c>
      <c r="C593" s="28" t="s">
        <v>4596</v>
      </c>
      <c r="D593" s="60" t="s">
        <v>34</v>
      </c>
      <c r="E593" s="60" t="s">
        <v>35</v>
      </c>
      <c r="F593" s="61">
        <v>0</v>
      </c>
      <c r="G593" s="61">
        <v>0</v>
      </c>
      <c r="H593" s="61">
        <v>0.5</v>
      </c>
      <c r="I593" s="61">
        <v>0.5</v>
      </c>
    </row>
    <row r="594" spans="1:9" x14ac:dyDescent="0.25">
      <c r="A594" s="44" t="s">
        <v>3449</v>
      </c>
      <c r="B594" s="44">
        <v>31319242</v>
      </c>
      <c r="C594" s="28" t="s">
        <v>4596</v>
      </c>
      <c r="D594" s="60" t="s">
        <v>34</v>
      </c>
      <c r="E594" s="60" t="s">
        <v>35</v>
      </c>
      <c r="F594" s="61">
        <v>4.3899999999999997</v>
      </c>
      <c r="G594" s="61">
        <v>0</v>
      </c>
      <c r="H594" s="61">
        <v>4.3899999999999997</v>
      </c>
      <c r="I594" s="61">
        <v>4.3899999999999997</v>
      </c>
    </row>
    <row r="595" spans="1:9" x14ac:dyDescent="0.25">
      <c r="A595" s="44" t="s">
        <v>3449</v>
      </c>
      <c r="B595" s="44">
        <v>31319242</v>
      </c>
      <c r="C595" s="28" t="s">
        <v>4596</v>
      </c>
      <c r="D595" s="60" t="s">
        <v>34</v>
      </c>
      <c r="E595" s="60" t="s">
        <v>35</v>
      </c>
      <c r="F595" s="61">
        <v>2.4700000000000002</v>
      </c>
      <c r="G595" s="61">
        <v>0</v>
      </c>
      <c r="H595" s="61">
        <v>2.4700000000000002</v>
      </c>
      <c r="I595" s="61">
        <v>2.4700000000000002</v>
      </c>
    </row>
    <row r="596" spans="1:9" x14ac:dyDescent="0.25">
      <c r="A596" s="44" t="s">
        <v>3449</v>
      </c>
      <c r="B596" s="44">
        <v>31319242</v>
      </c>
      <c r="C596" s="28" t="s">
        <v>4596</v>
      </c>
      <c r="D596" s="60" t="s">
        <v>34</v>
      </c>
      <c r="E596" s="60" t="s">
        <v>35</v>
      </c>
      <c r="F596" s="61">
        <v>0.21</v>
      </c>
      <c r="G596" s="61">
        <v>0</v>
      </c>
      <c r="H596" s="61">
        <v>0.21</v>
      </c>
      <c r="I596" s="61">
        <v>0.21</v>
      </c>
    </row>
    <row r="597" spans="1:9" x14ac:dyDescent="0.25">
      <c r="A597" s="44" t="s">
        <v>3449</v>
      </c>
      <c r="B597" s="44">
        <v>31319242</v>
      </c>
      <c r="C597" s="28" t="s">
        <v>4596</v>
      </c>
      <c r="D597" s="60" t="s">
        <v>34</v>
      </c>
      <c r="E597" s="60" t="s">
        <v>35</v>
      </c>
      <c r="F597" s="61">
        <v>0.06</v>
      </c>
      <c r="G597" s="61">
        <v>0</v>
      </c>
      <c r="H597" s="61">
        <v>0.06</v>
      </c>
      <c r="I597" s="61">
        <v>0.06</v>
      </c>
    </row>
    <row r="598" spans="1:9" x14ac:dyDescent="0.25">
      <c r="A598" s="44" t="s">
        <v>3449</v>
      </c>
      <c r="B598" s="44">
        <v>31319242</v>
      </c>
      <c r="C598" s="28" t="s">
        <v>4596</v>
      </c>
      <c r="D598" s="60" t="s">
        <v>34</v>
      </c>
      <c r="E598" s="60" t="s">
        <v>35</v>
      </c>
      <c r="F598" s="61">
        <v>8.1300000000000008</v>
      </c>
      <c r="G598" s="61">
        <v>0</v>
      </c>
      <c r="H598" s="61">
        <v>8.1300000000000008</v>
      </c>
      <c r="I598" s="61">
        <v>8.1300000000000008</v>
      </c>
    </row>
    <row r="599" spans="1:9" ht="63" x14ac:dyDescent="0.25">
      <c r="A599" s="44" t="s">
        <v>3449</v>
      </c>
      <c r="B599" s="44">
        <v>31319242</v>
      </c>
      <c r="C599" s="55" t="s">
        <v>3922</v>
      </c>
      <c r="D599" s="60" t="s">
        <v>3923</v>
      </c>
      <c r="E599" s="60" t="s">
        <v>35</v>
      </c>
      <c r="F599" s="61">
        <v>26684.03</v>
      </c>
      <c r="G599" s="61">
        <v>0</v>
      </c>
      <c r="H599" s="61">
        <v>0</v>
      </c>
      <c r="I599" s="61">
        <v>0</v>
      </c>
    </row>
    <row r="600" spans="1:9" ht="63" x14ac:dyDescent="0.25">
      <c r="A600" s="44" t="s">
        <v>3449</v>
      </c>
      <c r="B600" s="44">
        <v>31319242</v>
      </c>
      <c r="C600" s="60" t="s">
        <v>3924</v>
      </c>
      <c r="D600" s="60" t="s">
        <v>3925</v>
      </c>
      <c r="E600" s="60" t="s">
        <v>35</v>
      </c>
      <c r="F600" s="61">
        <v>96126.7</v>
      </c>
      <c r="G600" s="61">
        <v>8308.8700000000008</v>
      </c>
      <c r="H600" s="61">
        <v>96126.7</v>
      </c>
      <c r="I600" s="61">
        <v>96126.7</v>
      </c>
    </row>
    <row r="601" spans="1:9" x14ac:dyDescent="0.25">
      <c r="A601" s="44" t="s">
        <v>3449</v>
      </c>
      <c r="B601" s="44">
        <v>31319242</v>
      </c>
      <c r="C601" s="60" t="s">
        <v>3479</v>
      </c>
      <c r="D601" s="60" t="s">
        <v>34</v>
      </c>
      <c r="E601" s="60" t="s">
        <v>35</v>
      </c>
      <c r="F601" s="61">
        <v>36.619999999999997</v>
      </c>
      <c r="G601" s="61">
        <v>36.619999999999997</v>
      </c>
      <c r="H601" s="61">
        <v>0</v>
      </c>
      <c r="I601" s="61">
        <v>0</v>
      </c>
    </row>
    <row r="602" spans="1:9" x14ac:dyDescent="0.25">
      <c r="A602" s="44" t="s">
        <v>3449</v>
      </c>
      <c r="B602" s="44">
        <v>31319242</v>
      </c>
      <c r="C602" s="60" t="s">
        <v>3479</v>
      </c>
      <c r="D602" s="60" t="s">
        <v>34</v>
      </c>
      <c r="E602" s="60" t="s">
        <v>35</v>
      </c>
      <c r="F602" s="61">
        <v>0</v>
      </c>
      <c r="G602" s="61">
        <v>0</v>
      </c>
      <c r="H602" s="61">
        <v>38.32</v>
      </c>
      <c r="I602" s="61">
        <v>38.32</v>
      </c>
    </row>
    <row r="603" spans="1:9" x14ac:dyDescent="0.25">
      <c r="A603" s="44" t="s">
        <v>3449</v>
      </c>
      <c r="B603" s="44">
        <v>31319242</v>
      </c>
      <c r="C603" s="28" t="s">
        <v>4596</v>
      </c>
      <c r="D603" s="60" t="s">
        <v>34</v>
      </c>
      <c r="E603" s="60" t="s">
        <v>35</v>
      </c>
      <c r="F603" s="61">
        <v>0</v>
      </c>
      <c r="G603" s="61">
        <v>0</v>
      </c>
      <c r="H603" s="61">
        <v>5.36</v>
      </c>
      <c r="I603" s="61">
        <v>5.36</v>
      </c>
    </row>
    <row r="604" spans="1:9" ht="63" x14ac:dyDescent="0.25">
      <c r="A604" s="44" t="s">
        <v>3449</v>
      </c>
      <c r="B604" s="44">
        <v>31319242</v>
      </c>
      <c r="C604" s="60" t="s">
        <v>3926</v>
      </c>
      <c r="D604" s="60" t="s">
        <v>3653</v>
      </c>
      <c r="E604" s="60" t="s">
        <v>35</v>
      </c>
      <c r="F604" s="61">
        <v>8815.5300000000007</v>
      </c>
      <c r="G604" s="61">
        <v>0</v>
      </c>
      <c r="H604" s="61">
        <v>0</v>
      </c>
      <c r="I604" s="61">
        <v>0</v>
      </c>
    </row>
    <row r="605" spans="1:9" ht="47.25" x14ac:dyDescent="0.25">
      <c r="A605" s="44" t="s">
        <v>3449</v>
      </c>
      <c r="B605" s="44">
        <v>31319242</v>
      </c>
      <c r="C605" s="60" t="s">
        <v>3587</v>
      </c>
      <c r="D605" s="60" t="s">
        <v>2281</v>
      </c>
      <c r="E605" s="60" t="s">
        <v>35</v>
      </c>
      <c r="F605" s="61">
        <v>0</v>
      </c>
      <c r="G605" s="61">
        <v>0</v>
      </c>
      <c r="H605" s="61">
        <v>249.52</v>
      </c>
      <c r="I605" s="61">
        <v>249.52</v>
      </c>
    </row>
    <row r="606" spans="1:9" ht="47.25" x14ac:dyDescent="0.25">
      <c r="A606" s="44" t="s">
        <v>3449</v>
      </c>
      <c r="B606" s="44">
        <v>31319242</v>
      </c>
      <c r="C606" s="60" t="s">
        <v>3927</v>
      </c>
      <c r="D606" s="60" t="s">
        <v>3928</v>
      </c>
      <c r="E606" s="60" t="s">
        <v>35</v>
      </c>
      <c r="F606" s="61">
        <v>318.04000000000002</v>
      </c>
      <c r="G606" s="61">
        <v>199.69</v>
      </c>
      <c r="H606" s="61">
        <v>318.04000000000002</v>
      </c>
      <c r="I606" s="61">
        <v>318.04000000000002</v>
      </c>
    </row>
    <row r="607" spans="1:9" x14ac:dyDescent="0.25">
      <c r="A607" s="44" t="s">
        <v>3449</v>
      </c>
      <c r="B607" s="44">
        <v>31319242</v>
      </c>
      <c r="C607" s="28" t="s">
        <v>4596</v>
      </c>
      <c r="D607" s="60" t="s">
        <v>34</v>
      </c>
      <c r="E607" s="60" t="s">
        <v>35</v>
      </c>
      <c r="F607" s="61">
        <v>508.9</v>
      </c>
      <c r="G607" s="61">
        <v>508.9</v>
      </c>
      <c r="H607" s="61">
        <v>0</v>
      </c>
      <c r="I607" s="61">
        <v>0</v>
      </c>
    </row>
    <row r="608" spans="1:9" x14ac:dyDescent="0.25">
      <c r="A608" s="44" t="s">
        <v>3449</v>
      </c>
      <c r="B608" s="44">
        <v>31319242</v>
      </c>
      <c r="C608" s="28" t="s">
        <v>4596</v>
      </c>
      <c r="D608" s="60" t="s">
        <v>34</v>
      </c>
      <c r="E608" s="60" t="s">
        <v>35</v>
      </c>
      <c r="F608" s="61">
        <v>1432.62</v>
      </c>
      <c r="G608" s="61">
        <v>1432.62</v>
      </c>
      <c r="H608" s="61">
        <v>1432.62</v>
      </c>
      <c r="I608" s="61">
        <v>1432.62</v>
      </c>
    </row>
    <row r="609" spans="1:9" ht="47.25" x14ac:dyDescent="0.25">
      <c r="A609" s="44" t="s">
        <v>3449</v>
      </c>
      <c r="B609" s="44">
        <v>31319242</v>
      </c>
      <c r="C609" s="60" t="s">
        <v>3614</v>
      </c>
      <c r="D609" s="60" t="s">
        <v>143</v>
      </c>
      <c r="E609" s="60" t="s">
        <v>35</v>
      </c>
      <c r="F609" s="61">
        <v>0</v>
      </c>
      <c r="G609" s="61">
        <v>0</v>
      </c>
      <c r="H609" s="61">
        <v>1797.01</v>
      </c>
      <c r="I609" s="61">
        <v>1797.01</v>
      </c>
    </row>
    <row r="610" spans="1:9" x14ac:dyDescent="0.25">
      <c r="A610" s="44" t="s">
        <v>3449</v>
      </c>
      <c r="B610" s="44">
        <v>31319242</v>
      </c>
      <c r="C610" s="28" t="s">
        <v>4596</v>
      </c>
      <c r="D610" s="60" t="s">
        <v>34</v>
      </c>
      <c r="E610" s="60" t="s">
        <v>35</v>
      </c>
      <c r="F610" s="61">
        <v>0</v>
      </c>
      <c r="G610" s="61">
        <v>0</v>
      </c>
      <c r="H610" s="61">
        <v>251.26</v>
      </c>
      <c r="I610" s="61">
        <v>251.26</v>
      </c>
    </row>
    <row r="611" spans="1:9" ht="47.25" x14ac:dyDescent="0.25">
      <c r="A611" s="44" t="s">
        <v>3449</v>
      </c>
      <c r="B611" s="44">
        <v>31319242</v>
      </c>
      <c r="C611" s="60" t="s">
        <v>3929</v>
      </c>
      <c r="D611" s="60" t="s">
        <v>3930</v>
      </c>
      <c r="E611" s="60" t="s">
        <v>35</v>
      </c>
      <c r="F611" s="61">
        <v>17112.68</v>
      </c>
      <c r="G611" s="61">
        <v>0</v>
      </c>
      <c r="H611" s="61">
        <v>17112.68</v>
      </c>
      <c r="I611" s="61">
        <v>17112.68</v>
      </c>
    </row>
    <row r="612" spans="1:9" ht="63" x14ac:dyDescent="0.25">
      <c r="A612" s="44" t="s">
        <v>3449</v>
      </c>
      <c r="B612" s="44">
        <v>31319242</v>
      </c>
      <c r="C612" s="60" t="s">
        <v>3931</v>
      </c>
      <c r="D612" s="60" t="s">
        <v>3704</v>
      </c>
      <c r="E612" s="60" t="s">
        <v>35</v>
      </c>
      <c r="F612" s="61">
        <v>142.52000000000001</v>
      </c>
      <c r="G612" s="61">
        <v>0</v>
      </c>
      <c r="H612" s="61">
        <v>0</v>
      </c>
      <c r="I612" s="61">
        <v>0</v>
      </c>
    </row>
    <row r="613" spans="1:9" ht="78.75" x14ac:dyDescent="0.25">
      <c r="A613" s="44" t="s">
        <v>3449</v>
      </c>
      <c r="B613" s="44">
        <v>31319242</v>
      </c>
      <c r="C613" s="60" t="s">
        <v>3932</v>
      </c>
      <c r="D613" s="60" t="s">
        <v>3933</v>
      </c>
      <c r="E613" s="60" t="s">
        <v>35</v>
      </c>
      <c r="F613" s="61">
        <v>3466.36</v>
      </c>
      <c r="G613" s="61">
        <v>3466.36</v>
      </c>
      <c r="H613" s="61">
        <v>3466.36</v>
      </c>
      <c r="I613" s="61">
        <v>3466.36</v>
      </c>
    </row>
    <row r="614" spans="1:9" ht="47.25" x14ac:dyDescent="0.25">
      <c r="A614" s="44" t="s">
        <v>3449</v>
      </c>
      <c r="B614" s="44">
        <v>31319242</v>
      </c>
      <c r="C614" s="60" t="s">
        <v>3934</v>
      </c>
      <c r="D614" s="60" t="s">
        <v>3935</v>
      </c>
      <c r="E614" s="60" t="s">
        <v>35</v>
      </c>
      <c r="F614" s="61">
        <v>739.11</v>
      </c>
      <c r="G614" s="61">
        <v>739.11</v>
      </c>
      <c r="H614" s="61">
        <v>186.26</v>
      </c>
      <c r="I614" s="61">
        <v>186.26</v>
      </c>
    </row>
    <row r="615" spans="1:9" ht="63" x14ac:dyDescent="0.25">
      <c r="A615" s="44" t="s">
        <v>3449</v>
      </c>
      <c r="B615" s="44">
        <v>31319242</v>
      </c>
      <c r="C615" s="60" t="s">
        <v>3702</v>
      </c>
      <c r="D615" s="60" t="s">
        <v>1938</v>
      </c>
      <c r="E615" s="60" t="s">
        <v>35</v>
      </c>
      <c r="F615" s="61">
        <v>0</v>
      </c>
      <c r="G615" s="61">
        <v>0</v>
      </c>
      <c r="H615" s="61">
        <v>6841.84</v>
      </c>
      <c r="I615" s="61">
        <v>6841.84</v>
      </c>
    </row>
    <row r="616" spans="1:9" ht="47.25" x14ac:dyDescent="0.25">
      <c r="A616" s="44" t="s">
        <v>3449</v>
      </c>
      <c r="B616" s="44">
        <v>31319242</v>
      </c>
      <c r="C616" s="55" t="s">
        <v>3936</v>
      </c>
      <c r="D616" s="60" t="s">
        <v>3937</v>
      </c>
      <c r="E616" s="60" t="s">
        <v>35</v>
      </c>
      <c r="F616" s="61">
        <v>0</v>
      </c>
      <c r="G616" s="61">
        <v>0</v>
      </c>
      <c r="H616" s="61">
        <v>0.1</v>
      </c>
      <c r="I616" s="61">
        <v>0.1</v>
      </c>
    </row>
    <row r="617" spans="1:9" ht="63" x14ac:dyDescent="0.25">
      <c r="A617" s="44" t="s">
        <v>3449</v>
      </c>
      <c r="B617" s="44">
        <v>31319242</v>
      </c>
      <c r="C617" s="60" t="s">
        <v>3938</v>
      </c>
      <c r="D617" s="60" t="s">
        <v>3939</v>
      </c>
      <c r="E617" s="60" t="s">
        <v>35</v>
      </c>
      <c r="F617" s="61">
        <v>16153.61</v>
      </c>
      <c r="G617" s="61">
        <v>3030.92</v>
      </c>
      <c r="H617" s="61">
        <v>5778.48</v>
      </c>
      <c r="I617" s="61">
        <v>5778.48</v>
      </c>
    </row>
    <row r="618" spans="1:9" ht="47.25" x14ac:dyDescent="0.25">
      <c r="A618" s="44" t="s">
        <v>3449</v>
      </c>
      <c r="B618" s="44">
        <v>31319242</v>
      </c>
      <c r="C618" s="60" t="s">
        <v>3940</v>
      </c>
      <c r="D618" s="60" t="s">
        <v>159</v>
      </c>
      <c r="E618" s="60" t="s">
        <v>35</v>
      </c>
      <c r="F618" s="61">
        <v>42133.62</v>
      </c>
      <c r="G618" s="61">
        <v>0</v>
      </c>
      <c r="H618" s="61">
        <v>428.8</v>
      </c>
      <c r="I618" s="61">
        <v>428.8</v>
      </c>
    </row>
    <row r="619" spans="1:9" ht="63" x14ac:dyDescent="0.25">
      <c r="A619" s="44" t="s">
        <v>3449</v>
      </c>
      <c r="B619" s="44">
        <v>31319242</v>
      </c>
      <c r="C619" s="60" t="s">
        <v>3941</v>
      </c>
      <c r="D619" s="60" t="s">
        <v>3942</v>
      </c>
      <c r="E619" s="60" t="s">
        <v>35</v>
      </c>
      <c r="F619" s="61">
        <v>8874.4500000000007</v>
      </c>
      <c r="G619" s="61">
        <v>0</v>
      </c>
      <c r="H619" s="61">
        <v>8874.4500000000007</v>
      </c>
      <c r="I619" s="61">
        <v>8874.4500000000007</v>
      </c>
    </row>
    <row r="620" spans="1:9" ht="110.25" x14ac:dyDescent="0.25">
      <c r="A620" s="44" t="s">
        <v>3449</v>
      </c>
      <c r="B620" s="44">
        <v>31319242</v>
      </c>
      <c r="C620" s="60" t="s">
        <v>3943</v>
      </c>
      <c r="D620" s="60" t="s">
        <v>3944</v>
      </c>
      <c r="E620" s="60" t="s">
        <v>35</v>
      </c>
      <c r="F620" s="61">
        <v>7603.43</v>
      </c>
      <c r="G620" s="61">
        <v>7603.43</v>
      </c>
      <c r="H620" s="61">
        <v>7603.43</v>
      </c>
      <c r="I620" s="61">
        <v>7603.43</v>
      </c>
    </row>
    <row r="621" spans="1:9" ht="78.75" x14ac:dyDescent="0.25">
      <c r="A621" s="44" t="s">
        <v>3449</v>
      </c>
      <c r="B621" s="44">
        <v>31319242</v>
      </c>
      <c r="C621" s="60" t="s">
        <v>3945</v>
      </c>
      <c r="D621" s="60" t="s">
        <v>3946</v>
      </c>
      <c r="E621" s="60" t="s">
        <v>35</v>
      </c>
      <c r="F621" s="61">
        <v>3000</v>
      </c>
      <c r="G621" s="61">
        <v>0</v>
      </c>
      <c r="H621" s="61">
        <v>3297.43</v>
      </c>
      <c r="I621" s="61">
        <v>3297.43</v>
      </c>
    </row>
    <row r="622" spans="1:9" x14ac:dyDescent="0.25">
      <c r="A622" s="105" t="s">
        <v>3449</v>
      </c>
      <c r="B622" s="105">
        <v>31319242</v>
      </c>
      <c r="C622" s="59" t="s">
        <v>3947</v>
      </c>
      <c r="D622" s="63" t="s">
        <v>3948</v>
      </c>
      <c r="E622" s="62" t="s">
        <v>35</v>
      </c>
      <c r="F622" s="61">
        <v>0</v>
      </c>
      <c r="G622" s="61">
        <v>0</v>
      </c>
      <c r="H622" s="51">
        <v>5030</v>
      </c>
      <c r="I622" s="61">
        <v>0</v>
      </c>
    </row>
    <row r="623" spans="1:9" x14ac:dyDescent="0.25">
      <c r="A623" s="105" t="s">
        <v>3449</v>
      </c>
      <c r="B623" s="105">
        <v>31319242</v>
      </c>
      <c r="C623" s="59" t="s">
        <v>3949</v>
      </c>
      <c r="D623" s="63" t="s">
        <v>2181</v>
      </c>
      <c r="E623" s="62" t="s">
        <v>35</v>
      </c>
      <c r="F623" s="51">
        <v>25154.63</v>
      </c>
      <c r="G623" s="61">
        <v>0</v>
      </c>
      <c r="H623" s="106">
        <v>3170.06</v>
      </c>
      <c r="I623" s="61">
        <v>0</v>
      </c>
    </row>
    <row r="624" spans="1:9" x14ac:dyDescent="0.25">
      <c r="A624" s="105" t="s">
        <v>3449</v>
      </c>
      <c r="B624" s="105">
        <v>31319242</v>
      </c>
      <c r="C624" s="59" t="s">
        <v>3950</v>
      </c>
      <c r="D624" s="63" t="s">
        <v>2246</v>
      </c>
      <c r="E624" s="62" t="s">
        <v>35</v>
      </c>
      <c r="F624" s="51">
        <v>121878.01</v>
      </c>
      <c r="G624" s="61">
        <v>0</v>
      </c>
      <c r="H624" s="106">
        <v>60908.31</v>
      </c>
      <c r="I624" s="61">
        <v>0</v>
      </c>
    </row>
    <row r="625" spans="1:9" x14ac:dyDescent="0.25">
      <c r="A625" s="105" t="s">
        <v>3449</v>
      </c>
      <c r="B625" s="105">
        <v>31319242</v>
      </c>
      <c r="C625" s="59" t="s">
        <v>3951</v>
      </c>
      <c r="D625" s="63" t="s">
        <v>3952</v>
      </c>
      <c r="E625" s="62" t="s">
        <v>35</v>
      </c>
      <c r="F625" s="51">
        <v>13090</v>
      </c>
      <c r="G625" s="61">
        <v>0</v>
      </c>
      <c r="H625" s="61">
        <v>0</v>
      </c>
      <c r="I625" s="61">
        <v>0</v>
      </c>
    </row>
    <row r="626" spans="1:9" x14ac:dyDescent="0.25">
      <c r="A626" s="105" t="s">
        <v>3449</v>
      </c>
      <c r="B626" s="105">
        <v>31319242</v>
      </c>
      <c r="C626" s="59" t="s">
        <v>3754</v>
      </c>
      <c r="D626" s="63" t="s">
        <v>3953</v>
      </c>
      <c r="E626" s="62" t="s">
        <v>35</v>
      </c>
      <c r="F626" s="51">
        <v>327.69</v>
      </c>
      <c r="G626" s="61">
        <v>0</v>
      </c>
      <c r="H626" s="61">
        <v>0</v>
      </c>
      <c r="I626" s="61">
        <v>0</v>
      </c>
    </row>
    <row r="627" spans="1:9" x14ac:dyDescent="0.25">
      <c r="A627" s="105" t="s">
        <v>3449</v>
      </c>
      <c r="B627" s="105">
        <v>31319242</v>
      </c>
      <c r="C627" s="59" t="s">
        <v>3954</v>
      </c>
      <c r="D627" s="63" t="s">
        <v>149</v>
      </c>
      <c r="E627" s="62" t="s">
        <v>35</v>
      </c>
      <c r="F627" s="51">
        <v>97.17</v>
      </c>
      <c r="G627" s="61">
        <v>0</v>
      </c>
      <c r="H627" s="61">
        <v>0</v>
      </c>
      <c r="I627" s="61">
        <v>0</v>
      </c>
    </row>
    <row r="628" spans="1:9" x14ac:dyDescent="0.25">
      <c r="A628" s="105" t="s">
        <v>3449</v>
      </c>
      <c r="B628" s="105">
        <v>31319242</v>
      </c>
      <c r="C628" s="59" t="s">
        <v>3955</v>
      </c>
      <c r="D628" s="63" t="s">
        <v>3956</v>
      </c>
      <c r="E628" s="62" t="s">
        <v>35</v>
      </c>
      <c r="F628" s="51">
        <v>7678.08</v>
      </c>
      <c r="G628" s="51">
        <v>7678.08</v>
      </c>
      <c r="H628" s="61">
        <v>0</v>
      </c>
      <c r="I628" s="61">
        <v>0</v>
      </c>
    </row>
    <row r="629" spans="1:9" x14ac:dyDescent="0.25">
      <c r="A629" s="105" t="s">
        <v>3449</v>
      </c>
      <c r="B629" s="105">
        <v>31319242</v>
      </c>
      <c r="C629" s="59" t="s">
        <v>3957</v>
      </c>
      <c r="D629" s="63" t="s">
        <v>1127</v>
      </c>
      <c r="E629" s="62" t="s">
        <v>35</v>
      </c>
      <c r="F629" s="51">
        <v>2624.3</v>
      </c>
      <c r="G629" s="61">
        <v>0</v>
      </c>
      <c r="H629" s="61">
        <v>0</v>
      </c>
      <c r="I629" s="61">
        <v>0</v>
      </c>
    </row>
    <row r="630" spans="1:9" x14ac:dyDescent="0.25">
      <c r="A630" s="105" t="s">
        <v>3449</v>
      </c>
      <c r="B630" s="105">
        <v>31319242</v>
      </c>
      <c r="C630" s="28" t="s">
        <v>4596</v>
      </c>
      <c r="D630" s="60" t="s">
        <v>34</v>
      </c>
      <c r="E630" s="62" t="s">
        <v>35</v>
      </c>
      <c r="F630" s="51">
        <v>4140</v>
      </c>
      <c r="G630" s="61">
        <v>0</v>
      </c>
      <c r="H630" s="61">
        <v>0</v>
      </c>
      <c r="I630" s="61">
        <v>0</v>
      </c>
    </row>
    <row r="631" spans="1:9" x14ac:dyDescent="0.25">
      <c r="A631" s="105" t="s">
        <v>3449</v>
      </c>
      <c r="B631" s="105">
        <v>31319242</v>
      </c>
      <c r="C631" s="28" t="s">
        <v>4596</v>
      </c>
      <c r="D631" s="63" t="s">
        <v>34</v>
      </c>
      <c r="E631" s="62" t="s">
        <v>35</v>
      </c>
      <c r="F631" s="51">
        <v>137100</v>
      </c>
      <c r="G631" s="51">
        <v>137100</v>
      </c>
      <c r="H631" s="61">
        <v>0</v>
      </c>
      <c r="I631" s="61">
        <v>0</v>
      </c>
    </row>
    <row r="632" spans="1:9" x14ac:dyDescent="0.25">
      <c r="A632" s="105" t="s">
        <v>3449</v>
      </c>
      <c r="B632" s="105">
        <v>31319242</v>
      </c>
      <c r="C632" s="59" t="s">
        <v>3958</v>
      </c>
      <c r="D632" s="63" t="s">
        <v>3959</v>
      </c>
      <c r="E632" s="62" t="s">
        <v>35</v>
      </c>
      <c r="F632" s="51">
        <v>166666.79999999999</v>
      </c>
      <c r="G632" s="51">
        <v>166666.79999999999</v>
      </c>
      <c r="H632" s="61">
        <v>0</v>
      </c>
      <c r="I632" s="61">
        <v>0</v>
      </c>
    </row>
    <row r="633" spans="1:9" x14ac:dyDescent="0.25">
      <c r="A633" s="105" t="s">
        <v>3449</v>
      </c>
      <c r="B633" s="105">
        <v>31319242</v>
      </c>
      <c r="C633" s="59" t="s">
        <v>3960</v>
      </c>
      <c r="D633" s="63" t="s">
        <v>3961</v>
      </c>
      <c r="E633" s="62" t="s">
        <v>35</v>
      </c>
      <c r="F633" s="51">
        <v>3506</v>
      </c>
      <c r="G633" s="61">
        <v>0</v>
      </c>
      <c r="H633" s="61">
        <v>0</v>
      </c>
      <c r="I633" s="61">
        <v>0</v>
      </c>
    </row>
    <row r="634" spans="1:9" x14ac:dyDescent="0.25">
      <c r="A634" s="105" t="s">
        <v>3449</v>
      </c>
      <c r="B634" s="105">
        <v>31319242</v>
      </c>
      <c r="C634" s="59" t="s">
        <v>3962</v>
      </c>
      <c r="D634" s="63" t="s">
        <v>3963</v>
      </c>
      <c r="E634" s="62" t="s">
        <v>35</v>
      </c>
      <c r="F634" s="61">
        <v>0</v>
      </c>
      <c r="G634" s="61">
        <v>0</v>
      </c>
      <c r="H634" s="106">
        <v>11094</v>
      </c>
      <c r="I634" s="61">
        <v>0</v>
      </c>
    </row>
    <row r="635" spans="1:9" ht="31.5" x14ac:dyDescent="0.25">
      <c r="A635" s="105" t="s">
        <v>3449</v>
      </c>
      <c r="B635" s="105">
        <v>31319242</v>
      </c>
      <c r="C635" s="59" t="s">
        <v>3848</v>
      </c>
      <c r="D635" s="63" t="s">
        <v>177</v>
      </c>
      <c r="E635" s="62" t="s">
        <v>35</v>
      </c>
      <c r="F635" s="51">
        <v>539</v>
      </c>
      <c r="G635" s="61">
        <v>0</v>
      </c>
      <c r="H635" s="106">
        <v>539</v>
      </c>
      <c r="I635" s="106">
        <v>539</v>
      </c>
    </row>
    <row r="636" spans="1:9" x14ac:dyDescent="0.25">
      <c r="A636" s="105" t="s">
        <v>3449</v>
      </c>
      <c r="B636" s="105">
        <v>31319242</v>
      </c>
      <c r="C636" s="59" t="s">
        <v>3964</v>
      </c>
      <c r="D636" s="63" t="s">
        <v>3965</v>
      </c>
      <c r="E636" s="62" t="s">
        <v>35</v>
      </c>
      <c r="F636" s="61">
        <v>0</v>
      </c>
      <c r="G636" s="61">
        <v>0</v>
      </c>
      <c r="H636" s="106">
        <v>2500</v>
      </c>
      <c r="I636" s="61">
        <v>0</v>
      </c>
    </row>
    <row r="637" spans="1:9" x14ac:dyDescent="0.25">
      <c r="A637" s="105" t="s">
        <v>3449</v>
      </c>
      <c r="B637" s="105">
        <v>31319242</v>
      </c>
      <c r="C637" s="28" t="s">
        <v>4596</v>
      </c>
      <c r="D637" s="60" t="s">
        <v>34</v>
      </c>
      <c r="E637" s="62" t="s">
        <v>35</v>
      </c>
      <c r="F637" s="51">
        <v>587.03</v>
      </c>
      <c r="G637" s="51">
        <v>587.03</v>
      </c>
      <c r="H637" s="61">
        <v>0</v>
      </c>
      <c r="I637" s="61">
        <v>0</v>
      </c>
    </row>
    <row r="638" spans="1:9" ht="31.5" x14ac:dyDescent="0.25">
      <c r="A638" s="105" t="s">
        <v>3449</v>
      </c>
      <c r="B638" s="105">
        <v>31319242</v>
      </c>
      <c r="C638" s="59" t="s">
        <v>3966</v>
      </c>
      <c r="D638" s="63" t="s">
        <v>3967</v>
      </c>
      <c r="E638" s="62" t="s">
        <v>35</v>
      </c>
      <c r="F638" s="51">
        <v>4522831.78</v>
      </c>
      <c r="G638" s="51">
        <v>1881518.99</v>
      </c>
      <c r="H638" s="106">
        <v>304050.08</v>
      </c>
      <c r="I638" s="106">
        <v>304050.08</v>
      </c>
    </row>
    <row r="639" spans="1:9" x14ac:dyDescent="0.25">
      <c r="A639" s="105" t="s">
        <v>3449</v>
      </c>
      <c r="B639" s="105">
        <v>31319242</v>
      </c>
      <c r="C639" s="28" t="s">
        <v>4596</v>
      </c>
      <c r="D639" s="63" t="s">
        <v>34</v>
      </c>
      <c r="E639" s="62" t="s">
        <v>35</v>
      </c>
      <c r="F639" s="51">
        <v>1725.6</v>
      </c>
      <c r="G639" s="51">
        <v>1725.6</v>
      </c>
      <c r="H639" s="61">
        <v>0</v>
      </c>
      <c r="I639" s="61">
        <v>0</v>
      </c>
    </row>
    <row r="640" spans="1:9" ht="31.5" x14ac:dyDescent="0.25">
      <c r="A640" s="105" t="s">
        <v>3449</v>
      </c>
      <c r="B640" s="105">
        <v>31319242</v>
      </c>
      <c r="C640" s="59" t="s">
        <v>4708</v>
      </c>
      <c r="D640" s="63" t="s">
        <v>3771</v>
      </c>
      <c r="E640" s="62" t="s">
        <v>35</v>
      </c>
      <c r="F640" s="51">
        <v>269</v>
      </c>
      <c r="G640" s="61">
        <v>0</v>
      </c>
      <c r="H640" s="106">
        <v>9630</v>
      </c>
      <c r="I640" s="61">
        <v>0</v>
      </c>
    </row>
    <row r="641" spans="1:9" x14ac:dyDescent="0.25">
      <c r="A641" s="105" t="s">
        <v>3449</v>
      </c>
      <c r="B641" s="105">
        <v>31319242</v>
      </c>
      <c r="C641" s="59" t="s">
        <v>3968</v>
      </c>
      <c r="D641" s="63" t="s">
        <v>3969</v>
      </c>
      <c r="E641" s="62" t="s">
        <v>35</v>
      </c>
      <c r="F641" s="51">
        <v>38109.599999999999</v>
      </c>
      <c r="G641" s="51">
        <v>38109.599999999999</v>
      </c>
      <c r="H641" s="106">
        <v>1698</v>
      </c>
      <c r="I641" s="61">
        <v>0</v>
      </c>
    </row>
    <row r="642" spans="1:9" x14ac:dyDescent="0.25">
      <c r="A642" s="105" t="s">
        <v>3449</v>
      </c>
      <c r="B642" s="105">
        <v>31319242</v>
      </c>
      <c r="C642" s="59" t="s">
        <v>3970</v>
      </c>
      <c r="D642" s="63" t="s">
        <v>3971</v>
      </c>
      <c r="E642" s="62" t="s">
        <v>35</v>
      </c>
      <c r="F642" s="51">
        <v>9900</v>
      </c>
      <c r="G642" s="61">
        <v>0</v>
      </c>
      <c r="H642" s="61">
        <v>0</v>
      </c>
      <c r="I642" s="61">
        <v>0</v>
      </c>
    </row>
    <row r="643" spans="1:9" x14ac:dyDescent="0.25">
      <c r="A643" s="105" t="s">
        <v>3449</v>
      </c>
      <c r="B643" s="105">
        <v>31319242</v>
      </c>
      <c r="C643" s="59" t="s">
        <v>3972</v>
      </c>
      <c r="D643" s="63" t="s">
        <v>3973</v>
      </c>
      <c r="E643" s="62" t="s">
        <v>35</v>
      </c>
      <c r="F643" s="51">
        <v>4497.6000000000004</v>
      </c>
      <c r="G643" s="51">
        <v>4497.6000000000004</v>
      </c>
      <c r="H643" s="51">
        <v>4497.6000000000004</v>
      </c>
      <c r="I643" s="51">
        <v>4497.6000000000004</v>
      </c>
    </row>
    <row r="644" spans="1:9" x14ac:dyDescent="0.25">
      <c r="A644" s="105" t="s">
        <v>3449</v>
      </c>
      <c r="B644" s="105">
        <v>31319242</v>
      </c>
      <c r="C644" s="59" t="s">
        <v>3786</v>
      </c>
      <c r="D644" s="63" t="s">
        <v>3787</v>
      </c>
      <c r="E644" s="62" t="s">
        <v>35</v>
      </c>
      <c r="F644" s="51">
        <v>235630.5</v>
      </c>
      <c r="G644" s="51">
        <v>235.6</v>
      </c>
      <c r="H644" s="61">
        <v>0</v>
      </c>
      <c r="I644" s="61">
        <v>0</v>
      </c>
    </row>
    <row r="645" spans="1:9" ht="31.5" x14ac:dyDescent="0.25">
      <c r="A645" s="105" t="s">
        <v>3449</v>
      </c>
      <c r="B645" s="105">
        <v>31319242</v>
      </c>
      <c r="C645" s="59" t="s">
        <v>3788</v>
      </c>
      <c r="D645" s="63" t="s">
        <v>214</v>
      </c>
      <c r="E645" s="62" t="s">
        <v>35</v>
      </c>
      <c r="F645" s="51">
        <v>722.64</v>
      </c>
      <c r="G645" s="51">
        <v>722.64</v>
      </c>
      <c r="H645" s="61">
        <v>0</v>
      </c>
      <c r="I645" s="61">
        <v>0</v>
      </c>
    </row>
    <row r="646" spans="1:9" x14ac:dyDescent="0.25">
      <c r="A646" s="105" t="s">
        <v>3449</v>
      </c>
      <c r="B646" s="105">
        <v>31319242</v>
      </c>
      <c r="C646" s="28" t="s">
        <v>4596</v>
      </c>
      <c r="D646" s="60" t="s">
        <v>34</v>
      </c>
      <c r="E646" s="62" t="s">
        <v>35</v>
      </c>
      <c r="F646" s="61">
        <v>0</v>
      </c>
      <c r="G646" s="61">
        <v>0</v>
      </c>
      <c r="H646" s="106">
        <v>3484.8</v>
      </c>
      <c r="I646" s="61">
        <v>0</v>
      </c>
    </row>
    <row r="647" spans="1:9" ht="94.5" x14ac:dyDescent="0.25">
      <c r="A647" s="105" t="s">
        <v>3449</v>
      </c>
      <c r="B647" s="105">
        <v>31319242</v>
      </c>
      <c r="C647" s="59" t="s">
        <v>3513</v>
      </c>
      <c r="D647" s="63" t="s">
        <v>2491</v>
      </c>
      <c r="E647" s="62" t="s">
        <v>35</v>
      </c>
      <c r="F647" s="61">
        <v>0</v>
      </c>
      <c r="G647" s="61">
        <v>0</v>
      </c>
      <c r="H647" s="106">
        <v>57.75</v>
      </c>
      <c r="I647" s="61">
        <v>0</v>
      </c>
    </row>
    <row r="648" spans="1:9" x14ac:dyDescent="0.25">
      <c r="A648" s="105" t="s">
        <v>3449</v>
      </c>
      <c r="B648" s="105">
        <v>31319242</v>
      </c>
      <c r="C648" s="63" t="s">
        <v>3797</v>
      </c>
      <c r="D648" s="63" t="s">
        <v>1213</v>
      </c>
      <c r="E648" s="62" t="s">
        <v>35</v>
      </c>
      <c r="F648" s="106">
        <v>8177.31</v>
      </c>
      <c r="G648" s="106">
        <v>8177.31</v>
      </c>
      <c r="H648" s="61">
        <v>0</v>
      </c>
      <c r="I648" s="61">
        <v>0</v>
      </c>
    </row>
    <row r="649" spans="1:9" x14ac:dyDescent="0.25">
      <c r="A649" s="105" t="s">
        <v>3449</v>
      </c>
      <c r="B649" s="105">
        <v>31319242</v>
      </c>
      <c r="C649" s="63" t="s">
        <v>3974</v>
      </c>
      <c r="D649" s="63" t="s">
        <v>3975</v>
      </c>
      <c r="E649" s="62" t="s">
        <v>35</v>
      </c>
      <c r="F649" s="106">
        <v>760</v>
      </c>
      <c r="G649" s="61">
        <v>0</v>
      </c>
      <c r="H649" s="61">
        <v>0</v>
      </c>
      <c r="I649" s="61">
        <v>0</v>
      </c>
    </row>
    <row r="650" spans="1:9" ht="31.5" x14ac:dyDescent="0.25">
      <c r="A650" s="105" t="s">
        <v>3449</v>
      </c>
      <c r="B650" s="105">
        <v>31319242</v>
      </c>
      <c r="C650" s="63" t="s">
        <v>3976</v>
      </c>
      <c r="D650" s="63" t="s">
        <v>3977</v>
      </c>
      <c r="E650" s="62" t="s">
        <v>35</v>
      </c>
      <c r="F650" s="106">
        <v>40000</v>
      </c>
      <c r="G650" s="106">
        <v>40000</v>
      </c>
      <c r="H650" s="61">
        <v>0</v>
      </c>
      <c r="I650" s="61">
        <v>0</v>
      </c>
    </row>
    <row r="651" spans="1:9" ht="31.5" x14ac:dyDescent="0.25">
      <c r="A651" s="105" t="s">
        <v>3449</v>
      </c>
      <c r="B651" s="105">
        <v>31319242</v>
      </c>
      <c r="C651" s="63" t="s">
        <v>3978</v>
      </c>
      <c r="D651" s="63" t="s">
        <v>3979</v>
      </c>
      <c r="E651" s="62" t="s">
        <v>35</v>
      </c>
      <c r="F651" s="106">
        <v>1599.66</v>
      </c>
      <c r="G651" s="106">
        <v>1599.66</v>
      </c>
      <c r="H651" s="61">
        <v>0</v>
      </c>
      <c r="I651" s="61">
        <v>0</v>
      </c>
    </row>
    <row r="652" spans="1:9" x14ac:dyDescent="0.25">
      <c r="A652" s="105" t="s">
        <v>3449</v>
      </c>
      <c r="B652" s="105">
        <v>31319242</v>
      </c>
      <c r="C652" s="63" t="s">
        <v>3980</v>
      </c>
      <c r="D652" s="63" t="s">
        <v>2373</v>
      </c>
      <c r="E652" s="62" t="s">
        <v>35</v>
      </c>
      <c r="F652" s="106">
        <f>16962.5+24138.06</f>
        <v>41100.559999999998</v>
      </c>
      <c r="G652" s="106">
        <f>16962.5+24138.06</f>
        <v>41100.559999999998</v>
      </c>
      <c r="H652" s="61">
        <v>0</v>
      </c>
      <c r="I652" s="61">
        <v>0</v>
      </c>
    </row>
    <row r="653" spans="1:9" x14ac:dyDescent="0.25">
      <c r="A653" s="105" t="s">
        <v>3449</v>
      </c>
      <c r="B653" s="105">
        <v>31319242</v>
      </c>
      <c r="C653" s="59" t="s">
        <v>3804</v>
      </c>
      <c r="D653" s="63" t="s">
        <v>3805</v>
      </c>
      <c r="E653" s="62" t="s">
        <v>35</v>
      </c>
      <c r="F653" s="51">
        <v>6071.64</v>
      </c>
      <c r="G653" s="51">
        <v>6071.64</v>
      </c>
      <c r="H653" s="106">
        <v>173.16</v>
      </c>
      <c r="I653" s="61">
        <v>0</v>
      </c>
    </row>
    <row r="654" spans="1:9" x14ac:dyDescent="0.25">
      <c r="A654" s="105" t="s">
        <v>3449</v>
      </c>
      <c r="B654" s="105">
        <v>31319242</v>
      </c>
      <c r="C654" s="28" t="s">
        <v>4596</v>
      </c>
      <c r="D654" s="63" t="s">
        <v>34</v>
      </c>
      <c r="E654" s="62" t="s">
        <v>35</v>
      </c>
      <c r="F654" s="51">
        <v>1120</v>
      </c>
      <c r="G654" s="51">
        <v>1120</v>
      </c>
      <c r="H654" s="106">
        <v>240</v>
      </c>
      <c r="I654" s="61">
        <v>0</v>
      </c>
    </row>
    <row r="655" spans="1:9" x14ac:dyDescent="0.25">
      <c r="A655" s="105" t="s">
        <v>3449</v>
      </c>
      <c r="B655" s="105">
        <v>31319242</v>
      </c>
      <c r="C655" s="28" t="s">
        <v>4596</v>
      </c>
      <c r="D655" s="60" t="s">
        <v>34</v>
      </c>
      <c r="E655" s="62" t="s">
        <v>35</v>
      </c>
      <c r="F655" s="61">
        <v>0</v>
      </c>
      <c r="G655" s="61">
        <v>0</v>
      </c>
      <c r="H655" s="106">
        <v>262210</v>
      </c>
      <c r="I655" s="61">
        <v>0</v>
      </c>
    </row>
    <row r="656" spans="1:9" x14ac:dyDescent="0.25">
      <c r="A656" s="105" t="s">
        <v>3449</v>
      </c>
      <c r="B656" s="105">
        <v>31319242</v>
      </c>
      <c r="C656" s="59" t="s">
        <v>3981</v>
      </c>
      <c r="D656" s="63" t="s">
        <v>3982</v>
      </c>
      <c r="E656" s="62" t="s">
        <v>32</v>
      </c>
      <c r="F656" s="51">
        <v>18000</v>
      </c>
      <c r="G656" s="51">
        <v>18000</v>
      </c>
      <c r="H656" s="61">
        <v>0</v>
      </c>
      <c r="I656" s="61">
        <v>0</v>
      </c>
    </row>
    <row r="657" spans="1:9" x14ac:dyDescent="0.25">
      <c r="A657" s="105" t="s">
        <v>3449</v>
      </c>
      <c r="B657" s="105">
        <v>31319242</v>
      </c>
      <c r="C657" s="59" t="s">
        <v>3983</v>
      </c>
      <c r="D657" s="63" t="s">
        <v>3984</v>
      </c>
      <c r="E657" s="62" t="s">
        <v>35</v>
      </c>
      <c r="F657" s="51">
        <v>289552</v>
      </c>
      <c r="G657" s="51">
        <v>289552</v>
      </c>
      <c r="H657" s="61">
        <v>0</v>
      </c>
      <c r="I657" s="61">
        <v>0</v>
      </c>
    </row>
    <row r="658" spans="1:9" ht="31.5" x14ac:dyDescent="0.25">
      <c r="A658" s="105" t="s">
        <v>3449</v>
      </c>
      <c r="B658" s="105">
        <v>31319242</v>
      </c>
      <c r="C658" s="59" t="s">
        <v>3985</v>
      </c>
      <c r="D658" s="63" t="s">
        <v>3986</v>
      </c>
      <c r="E658" s="62" t="s">
        <v>35</v>
      </c>
      <c r="F658" s="51">
        <v>5902.32</v>
      </c>
      <c r="G658" s="51">
        <v>5902.32</v>
      </c>
      <c r="H658" s="61">
        <v>0</v>
      </c>
      <c r="I658" s="61">
        <v>0</v>
      </c>
    </row>
    <row r="659" spans="1:9" ht="47.25" x14ac:dyDescent="0.25">
      <c r="A659" s="105" t="s">
        <v>3449</v>
      </c>
      <c r="B659" s="105">
        <v>31319242</v>
      </c>
      <c r="C659" s="59" t="s">
        <v>3987</v>
      </c>
      <c r="D659" s="63" t="s">
        <v>3988</v>
      </c>
      <c r="E659" s="62" t="s">
        <v>35</v>
      </c>
      <c r="F659" s="51">
        <v>2862.92</v>
      </c>
      <c r="G659" s="51">
        <v>2862.92</v>
      </c>
      <c r="H659" s="61">
        <v>0</v>
      </c>
      <c r="I659" s="61">
        <v>0</v>
      </c>
    </row>
    <row r="660" spans="1:9" ht="47.25" x14ac:dyDescent="0.25">
      <c r="A660" s="105" t="s">
        <v>3449</v>
      </c>
      <c r="B660" s="105">
        <v>31319242</v>
      </c>
      <c r="C660" s="59" t="s">
        <v>3989</v>
      </c>
      <c r="D660" s="63" t="s">
        <v>2423</v>
      </c>
      <c r="E660" s="62" t="s">
        <v>35</v>
      </c>
      <c r="F660" s="61">
        <v>0</v>
      </c>
      <c r="G660" s="61">
        <v>0</v>
      </c>
      <c r="H660" s="106">
        <v>1070</v>
      </c>
      <c r="I660" s="61">
        <v>0</v>
      </c>
    </row>
    <row r="661" spans="1:9" x14ac:dyDescent="0.25">
      <c r="A661" s="105" t="s">
        <v>3449</v>
      </c>
      <c r="B661" s="105">
        <v>31319242</v>
      </c>
      <c r="C661" s="59" t="s">
        <v>3802</v>
      </c>
      <c r="D661" s="63" t="s">
        <v>3803</v>
      </c>
      <c r="E661" s="62" t="s">
        <v>35</v>
      </c>
      <c r="F661" s="51">
        <v>2777.04</v>
      </c>
      <c r="G661" s="51">
        <v>2777.04</v>
      </c>
      <c r="H661" s="106">
        <v>5587.14</v>
      </c>
      <c r="I661" s="106">
        <v>5587.14</v>
      </c>
    </row>
    <row r="662" spans="1:9" ht="31.5" x14ac:dyDescent="0.25">
      <c r="A662" s="105" t="s">
        <v>3449</v>
      </c>
      <c r="B662" s="105">
        <v>31319242</v>
      </c>
      <c r="C662" s="59" t="s">
        <v>395</v>
      </c>
      <c r="D662" s="63" t="s">
        <v>332</v>
      </c>
      <c r="E662" s="62" t="s">
        <v>35</v>
      </c>
      <c r="F662" s="51">
        <v>3691431.22</v>
      </c>
      <c r="G662" s="61">
        <v>0</v>
      </c>
      <c r="H662" s="106">
        <v>99612.79</v>
      </c>
      <c r="I662" s="61">
        <v>0</v>
      </c>
    </row>
    <row r="663" spans="1:9" ht="47.25" x14ac:dyDescent="0.25">
      <c r="A663" s="105" t="s">
        <v>3449</v>
      </c>
      <c r="B663" s="105">
        <v>31319242</v>
      </c>
      <c r="C663" s="59" t="s">
        <v>2517</v>
      </c>
      <c r="D663" s="63" t="s">
        <v>14</v>
      </c>
      <c r="E663" s="62" t="s">
        <v>35</v>
      </c>
      <c r="F663" s="51">
        <v>12094446.41</v>
      </c>
      <c r="G663" s="51">
        <v>7176700.71</v>
      </c>
      <c r="H663" s="106">
        <v>6923571.9199999999</v>
      </c>
      <c r="I663" s="106">
        <v>45116.06</v>
      </c>
    </row>
    <row r="664" spans="1:9" ht="47.25" x14ac:dyDescent="0.25">
      <c r="A664" s="105" t="s">
        <v>3449</v>
      </c>
      <c r="B664" s="105">
        <v>31319242</v>
      </c>
      <c r="C664" s="59" t="s">
        <v>3854</v>
      </c>
      <c r="D664" s="63" t="s">
        <v>69</v>
      </c>
      <c r="E664" s="62" t="s">
        <v>35</v>
      </c>
      <c r="F664" s="51">
        <v>9521396.5500000007</v>
      </c>
      <c r="G664" s="51">
        <v>454857.1</v>
      </c>
      <c r="H664" s="106">
        <v>23940436.859999999</v>
      </c>
      <c r="I664" s="106">
        <v>23880541.859999999</v>
      </c>
    </row>
    <row r="665" spans="1:9" x14ac:dyDescent="0.25">
      <c r="A665" s="105" t="s">
        <v>3449</v>
      </c>
      <c r="B665" s="105">
        <v>31319242</v>
      </c>
      <c r="C665" s="59" t="s">
        <v>3806</v>
      </c>
      <c r="D665" s="63" t="s">
        <v>3807</v>
      </c>
      <c r="E665" s="62" t="s">
        <v>35</v>
      </c>
      <c r="F665" s="51">
        <v>254320176.53</v>
      </c>
      <c r="G665" s="51">
        <v>219874603.16999999</v>
      </c>
      <c r="H665" s="106">
        <v>274866880.98000002</v>
      </c>
      <c r="I665" s="106">
        <v>184016618.05000001</v>
      </c>
    </row>
    <row r="666" spans="1:9" ht="47.25" x14ac:dyDescent="0.25">
      <c r="A666" s="105" t="s">
        <v>3449</v>
      </c>
      <c r="B666" s="105">
        <v>31319242</v>
      </c>
      <c r="C666" s="59" t="s">
        <v>3990</v>
      </c>
      <c r="D666" s="63" t="s">
        <v>3991</v>
      </c>
      <c r="E666" s="62" t="s">
        <v>35</v>
      </c>
      <c r="F666" s="51">
        <v>4763060.2699999996</v>
      </c>
      <c r="G666" s="51">
        <v>2347635.9700000002</v>
      </c>
      <c r="H666" s="106">
        <v>8885446.6500000004</v>
      </c>
      <c r="I666" s="106">
        <v>6171853.2400000002</v>
      </c>
    </row>
    <row r="667" spans="1:9" ht="31.5" x14ac:dyDescent="0.25">
      <c r="A667" s="105" t="s">
        <v>3449</v>
      </c>
      <c r="B667" s="105">
        <v>31319242</v>
      </c>
      <c r="C667" s="59" t="s">
        <v>3855</v>
      </c>
      <c r="D667" s="63" t="s">
        <v>292</v>
      </c>
      <c r="E667" s="62" t="s">
        <v>35</v>
      </c>
      <c r="F667" s="51">
        <v>56712.800000000003</v>
      </c>
      <c r="G667" s="61">
        <v>0</v>
      </c>
      <c r="H667" s="106">
        <v>76020.009999999995</v>
      </c>
      <c r="I667" s="61">
        <v>0</v>
      </c>
    </row>
    <row r="668" spans="1:9" ht="31.5" x14ac:dyDescent="0.25">
      <c r="A668" s="105" t="s">
        <v>3449</v>
      </c>
      <c r="B668" s="105">
        <v>31319242</v>
      </c>
      <c r="C668" s="59" t="s">
        <v>3992</v>
      </c>
      <c r="D668" s="63" t="s">
        <v>593</v>
      </c>
      <c r="E668" s="62" t="s">
        <v>35</v>
      </c>
      <c r="F668" s="51">
        <v>17809.099999999999</v>
      </c>
      <c r="G668" s="51">
        <v>17809.099999999999</v>
      </c>
      <c r="H668" s="51">
        <v>17809.099999999999</v>
      </c>
      <c r="I668" s="51">
        <v>17809.099999999999</v>
      </c>
    </row>
    <row r="669" spans="1:9" ht="63" x14ac:dyDescent="0.25">
      <c r="A669" s="105" t="s">
        <v>3449</v>
      </c>
      <c r="B669" s="105">
        <v>31319242</v>
      </c>
      <c r="C669" s="59" t="s">
        <v>3993</v>
      </c>
      <c r="D669" s="63" t="s">
        <v>3994</v>
      </c>
      <c r="E669" s="62" t="s">
        <v>35</v>
      </c>
      <c r="F669" s="51">
        <v>8932.14</v>
      </c>
      <c r="G669" s="51">
        <v>8932.14</v>
      </c>
      <c r="H669" s="61">
        <v>0</v>
      </c>
      <c r="I669" s="61">
        <v>0</v>
      </c>
    </row>
    <row r="670" spans="1:9" x14ac:dyDescent="0.25">
      <c r="A670" s="105" t="s">
        <v>3449</v>
      </c>
      <c r="B670" s="105">
        <v>31319242</v>
      </c>
      <c r="C670" s="59" t="s">
        <v>3802</v>
      </c>
      <c r="D670" s="63" t="s">
        <v>3803</v>
      </c>
      <c r="E670" s="62" t="s">
        <v>35</v>
      </c>
      <c r="F670" s="51">
        <v>16716.8</v>
      </c>
      <c r="G670" s="51">
        <v>16716.8</v>
      </c>
      <c r="H670" s="106">
        <v>28641.8</v>
      </c>
      <c r="I670" s="61">
        <v>0</v>
      </c>
    </row>
    <row r="671" spans="1:9" x14ac:dyDescent="0.25">
      <c r="A671" s="105" t="s">
        <v>3449</v>
      </c>
      <c r="B671" s="105">
        <v>31319242</v>
      </c>
      <c r="C671" s="59" t="s">
        <v>3995</v>
      </c>
      <c r="D671" s="63" t="s">
        <v>1404</v>
      </c>
      <c r="E671" s="62" t="s">
        <v>35</v>
      </c>
      <c r="F671" s="51">
        <v>5767.31</v>
      </c>
      <c r="G671" s="51">
        <v>5767.31</v>
      </c>
      <c r="H671" s="61">
        <v>0</v>
      </c>
      <c r="I671" s="61">
        <v>0</v>
      </c>
    </row>
    <row r="672" spans="1:9" ht="31.5" x14ac:dyDescent="0.25">
      <c r="A672" s="105" t="s">
        <v>3449</v>
      </c>
      <c r="B672" s="105">
        <v>31319242</v>
      </c>
      <c r="C672" s="59" t="s">
        <v>3996</v>
      </c>
      <c r="D672" s="63" t="s">
        <v>3997</v>
      </c>
      <c r="E672" s="62" t="s">
        <v>35</v>
      </c>
      <c r="F672" s="51">
        <v>32967.29</v>
      </c>
      <c r="G672" s="51">
        <v>32967.29</v>
      </c>
      <c r="H672" s="106">
        <v>29121.71</v>
      </c>
      <c r="I672" s="61">
        <v>0</v>
      </c>
    </row>
    <row r="673" spans="1:9" ht="47.25" x14ac:dyDescent="0.25">
      <c r="A673" s="105" t="s">
        <v>3449</v>
      </c>
      <c r="B673" s="105">
        <v>31319242</v>
      </c>
      <c r="C673" s="59" t="s">
        <v>3998</v>
      </c>
      <c r="D673" s="63" t="s">
        <v>3999</v>
      </c>
      <c r="E673" s="62" t="s">
        <v>35</v>
      </c>
      <c r="F673" s="61">
        <v>0</v>
      </c>
      <c r="G673" s="61">
        <v>0</v>
      </c>
      <c r="H673" s="106">
        <v>216451.5</v>
      </c>
      <c r="I673" s="61">
        <v>0</v>
      </c>
    </row>
    <row r="674" spans="1:9" ht="31.5" x14ac:dyDescent="0.25">
      <c r="A674" s="105" t="s">
        <v>3449</v>
      </c>
      <c r="B674" s="105">
        <v>31319242</v>
      </c>
      <c r="C674" s="59" t="s">
        <v>4000</v>
      </c>
      <c r="D674" s="63" t="s">
        <v>4001</v>
      </c>
      <c r="E674" s="62" t="s">
        <v>35</v>
      </c>
      <c r="F674" s="51">
        <v>25600</v>
      </c>
      <c r="G674" s="51">
        <v>25600</v>
      </c>
      <c r="H674" s="61">
        <v>0</v>
      </c>
      <c r="I674" s="61">
        <v>0</v>
      </c>
    </row>
    <row r="675" spans="1:9" ht="31.5" x14ac:dyDescent="0.25">
      <c r="A675" s="105" t="s">
        <v>3449</v>
      </c>
      <c r="B675" s="105">
        <v>31319242</v>
      </c>
      <c r="C675" s="59" t="s">
        <v>4002</v>
      </c>
      <c r="D675" s="63" t="s">
        <v>1511</v>
      </c>
      <c r="E675" s="62" t="s">
        <v>35</v>
      </c>
      <c r="F675" s="51">
        <v>1200</v>
      </c>
      <c r="G675" s="51">
        <v>1200</v>
      </c>
      <c r="H675" s="61">
        <v>0</v>
      </c>
      <c r="I675" s="61">
        <v>0</v>
      </c>
    </row>
    <row r="676" spans="1:9" ht="31.5" x14ac:dyDescent="0.25">
      <c r="A676" s="105" t="s">
        <v>3449</v>
      </c>
      <c r="B676" s="105">
        <v>31319242</v>
      </c>
      <c r="C676" s="59" t="s">
        <v>4003</v>
      </c>
      <c r="D676" s="63" t="s">
        <v>4004</v>
      </c>
      <c r="E676" s="62" t="s">
        <v>35</v>
      </c>
      <c r="F676" s="51">
        <v>135000</v>
      </c>
      <c r="G676" s="51">
        <v>135000</v>
      </c>
      <c r="H676" s="106">
        <v>135000</v>
      </c>
      <c r="I676" s="106">
        <v>135000</v>
      </c>
    </row>
    <row r="677" spans="1:9" ht="31.5" x14ac:dyDescent="0.25">
      <c r="A677" s="105" t="s">
        <v>3449</v>
      </c>
      <c r="B677" s="105">
        <v>31319242</v>
      </c>
      <c r="C677" s="59" t="s">
        <v>4005</v>
      </c>
      <c r="D677" s="63" t="s">
        <v>4006</v>
      </c>
      <c r="E677" s="62" t="s">
        <v>35</v>
      </c>
      <c r="F677" s="51">
        <v>24960</v>
      </c>
      <c r="G677" s="51">
        <v>24960</v>
      </c>
      <c r="H677" s="61">
        <v>0</v>
      </c>
      <c r="I677" s="61">
        <v>0</v>
      </c>
    </row>
    <row r="678" spans="1:9" x14ac:dyDescent="0.25">
      <c r="A678" s="105" t="s">
        <v>3449</v>
      </c>
      <c r="B678" s="105">
        <v>31319242</v>
      </c>
      <c r="C678" s="59" t="s">
        <v>2156</v>
      </c>
      <c r="D678" s="63" t="s">
        <v>2157</v>
      </c>
      <c r="E678" s="62" t="s">
        <v>35</v>
      </c>
      <c r="F678" s="51">
        <v>41853.9</v>
      </c>
      <c r="G678" s="61">
        <v>0</v>
      </c>
      <c r="H678" s="106">
        <v>17236.080000000002</v>
      </c>
      <c r="I678" s="61">
        <v>0</v>
      </c>
    </row>
    <row r="679" spans="1:9" ht="31.5" x14ac:dyDescent="0.25">
      <c r="A679" s="105" t="s">
        <v>3449</v>
      </c>
      <c r="B679" s="105">
        <v>31319242</v>
      </c>
      <c r="C679" s="59" t="s">
        <v>4007</v>
      </c>
      <c r="D679" s="63" t="s">
        <v>4008</v>
      </c>
      <c r="E679" s="62" t="s">
        <v>35</v>
      </c>
      <c r="F679" s="51">
        <v>66600</v>
      </c>
      <c r="G679" s="51">
        <v>66600</v>
      </c>
      <c r="H679" s="106">
        <v>79920</v>
      </c>
      <c r="I679" s="61">
        <v>0</v>
      </c>
    </row>
    <row r="680" spans="1:9" x14ac:dyDescent="0.25">
      <c r="A680" s="105" t="s">
        <v>3449</v>
      </c>
      <c r="B680" s="105">
        <v>31319242</v>
      </c>
      <c r="C680" s="59" t="s">
        <v>4009</v>
      </c>
      <c r="D680" s="63" t="s">
        <v>4010</v>
      </c>
      <c r="E680" s="62" t="s">
        <v>35</v>
      </c>
      <c r="F680" s="51">
        <v>1200</v>
      </c>
      <c r="G680" s="61">
        <v>0</v>
      </c>
      <c r="H680" s="106">
        <v>2400</v>
      </c>
      <c r="I680" s="61">
        <v>0</v>
      </c>
    </row>
    <row r="681" spans="1:9" x14ac:dyDescent="0.25">
      <c r="A681" s="105" t="s">
        <v>3449</v>
      </c>
      <c r="B681" s="105">
        <v>31319242</v>
      </c>
      <c r="C681" s="28" t="s">
        <v>4596</v>
      </c>
      <c r="D681" s="60" t="s">
        <v>34</v>
      </c>
      <c r="E681" s="62" t="s">
        <v>35</v>
      </c>
      <c r="F681" s="61">
        <v>0</v>
      </c>
      <c r="G681" s="61">
        <v>0</v>
      </c>
      <c r="H681" s="106">
        <v>25000</v>
      </c>
      <c r="I681" s="61">
        <v>0</v>
      </c>
    </row>
    <row r="682" spans="1:9" x14ac:dyDescent="0.25">
      <c r="A682" s="105" t="s">
        <v>3449</v>
      </c>
      <c r="B682" s="105">
        <v>31319242</v>
      </c>
      <c r="C682" s="28" t="s">
        <v>4596</v>
      </c>
      <c r="D682" s="63" t="s">
        <v>34</v>
      </c>
      <c r="E682" s="62" t="s">
        <v>35</v>
      </c>
      <c r="F682" s="51">
        <v>5682.26</v>
      </c>
      <c r="G682" s="51">
        <v>5682.26</v>
      </c>
      <c r="H682" s="106">
        <v>50</v>
      </c>
      <c r="I682" s="61">
        <v>0</v>
      </c>
    </row>
    <row r="683" spans="1:9" x14ac:dyDescent="0.25">
      <c r="A683" s="105" t="s">
        <v>3449</v>
      </c>
      <c r="B683" s="105">
        <v>31319242</v>
      </c>
      <c r="C683" s="59" t="s">
        <v>4011</v>
      </c>
      <c r="D683" s="63" t="s">
        <v>4012</v>
      </c>
      <c r="E683" s="62" t="s">
        <v>35</v>
      </c>
      <c r="F683" s="51">
        <v>6805.02</v>
      </c>
      <c r="G683" s="51">
        <v>6805.02</v>
      </c>
      <c r="H683" s="61">
        <v>0</v>
      </c>
      <c r="I683" s="61">
        <v>0</v>
      </c>
    </row>
    <row r="684" spans="1:9" x14ac:dyDescent="0.25">
      <c r="A684" s="105" t="s">
        <v>3449</v>
      </c>
      <c r="B684" s="105">
        <v>31319242</v>
      </c>
      <c r="C684" s="59" t="s">
        <v>4013</v>
      </c>
      <c r="D684" s="63" t="s">
        <v>4014</v>
      </c>
      <c r="E684" s="62" t="s">
        <v>35</v>
      </c>
      <c r="F684" s="61">
        <v>0</v>
      </c>
      <c r="G684" s="61">
        <v>0</v>
      </c>
      <c r="H684" s="106">
        <v>32430</v>
      </c>
      <c r="I684" s="61">
        <v>0</v>
      </c>
    </row>
    <row r="685" spans="1:9" x14ac:dyDescent="0.25">
      <c r="A685" s="105" t="s">
        <v>3449</v>
      </c>
      <c r="B685" s="105">
        <v>31319242</v>
      </c>
      <c r="C685" s="59" t="s">
        <v>3816</v>
      </c>
      <c r="D685" s="63" t="s">
        <v>3817</v>
      </c>
      <c r="E685" s="62" t="s">
        <v>35</v>
      </c>
      <c r="F685" s="51">
        <v>130628.75</v>
      </c>
      <c r="G685" s="51">
        <v>130628.75</v>
      </c>
      <c r="H685" s="51">
        <v>30628.75</v>
      </c>
      <c r="I685" s="61">
        <v>0</v>
      </c>
    </row>
    <row r="686" spans="1:9" x14ac:dyDescent="0.25">
      <c r="A686" s="105" t="s">
        <v>3449</v>
      </c>
      <c r="B686" s="105">
        <v>31319242</v>
      </c>
      <c r="C686" s="59" t="s">
        <v>3960</v>
      </c>
      <c r="D686" s="63" t="s">
        <v>3961</v>
      </c>
      <c r="E686" s="62" t="s">
        <v>35</v>
      </c>
      <c r="F686" s="51">
        <v>6273</v>
      </c>
      <c r="G686" s="61">
        <v>0</v>
      </c>
      <c r="H686" s="106">
        <v>4858</v>
      </c>
      <c r="I686" s="61">
        <v>0</v>
      </c>
    </row>
    <row r="687" spans="1:9" ht="31.5" x14ac:dyDescent="0.25">
      <c r="A687" s="105" t="s">
        <v>3449</v>
      </c>
      <c r="B687" s="105">
        <v>31319242</v>
      </c>
      <c r="C687" s="59" t="s">
        <v>4015</v>
      </c>
      <c r="D687" s="63" t="s">
        <v>4016</v>
      </c>
      <c r="E687" s="62" t="s">
        <v>35</v>
      </c>
      <c r="F687" s="51">
        <v>20000</v>
      </c>
      <c r="G687" s="51">
        <v>20000</v>
      </c>
      <c r="H687" s="106">
        <v>20000</v>
      </c>
      <c r="I687" s="106">
        <v>20000</v>
      </c>
    </row>
    <row r="688" spans="1:9" x14ac:dyDescent="0.25">
      <c r="A688" s="105" t="s">
        <v>3449</v>
      </c>
      <c r="B688" s="105">
        <v>31319242</v>
      </c>
      <c r="C688" s="28" t="s">
        <v>4596</v>
      </c>
      <c r="D688" s="60" t="s">
        <v>34</v>
      </c>
      <c r="E688" s="62" t="s">
        <v>35</v>
      </c>
      <c r="F688" s="61">
        <v>0</v>
      </c>
      <c r="G688" s="61">
        <v>0</v>
      </c>
      <c r="H688" s="106">
        <v>900</v>
      </c>
      <c r="I688" s="61">
        <v>0</v>
      </c>
    </row>
    <row r="689" spans="1:9" ht="63" x14ac:dyDescent="0.25">
      <c r="A689" s="105" t="s">
        <v>3449</v>
      </c>
      <c r="B689" s="105">
        <v>31319242</v>
      </c>
      <c r="C689" s="59" t="s">
        <v>3477</v>
      </c>
      <c r="D689" s="63" t="s">
        <v>133</v>
      </c>
      <c r="E689" s="62" t="s">
        <v>35</v>
      </c>
      <c r="F689" s="51">
        <v>106948.8</v>
      </c>
      <c r="G689" s="51">
        <v>106948.8</v>
      </c>
      <c r="H689" s="106">
        <v>549.41999999999996</v>
      </c>
      <c r="I689" s="61">
        <v>0</v>
      </c>
    </row>
    <row r="690" spans="1:9" x14ac:dyDescent="0.25">
      <c r="A690" s="105" t="s">
        <v>3449</v>
      </c>
      <c r="B690" s="105">
        <v>31319242</v>
      </c>
      <c r="C690" s="59" t="s">
        <v>4017</v>
      </c>
      <c r="D690" s="63" t="s">
        <v>4018</v>
      </c>
      <c r="E690" s="62" t="s">
        <v>35</v>
      </c>
      <c r="F690" s="51">
        <v>524.13</v>
      </c>
      <c r="G690" s="51">
        <v>524.13</v>
      </c>
      <c r="H690" s="61">
        <v>0</v>
      </c>
      <c r="I690" s="61">
        <v>0</v>
      </c>
    </row>
    <row r="691" spans="1:9" x14ac:dyDescent="0.25">
      <c r="A691" s="105" t="s">
        <v>3449</v>
      </c>
      <c r="B691" s="105">
        <v>31319242</v>
      </c>
      <c r="C691" s="28" t="s">
        <v>4596</v>
      </c>
      <c r="D691" s="60" t="s">
        <v>34</v>
      </c>
      <c r="E691" s="62" t="s">
        <v>35</v>
      </c>
      <c r="F691" s="51">
        <v>19200</v>
      </c>
      <c r="G691" s="51">
        <v>19200</v>
      </c>
      <c r="H691" s="61">
        <v>0</v>
      </c>
      <c r="I691" s="61">
        <v>0</v>
      </c>
    </row>
    <row r="692" spans="1:9" x14ac:dyDescent="0.25">
      <c r="A692" s="105" t="s">
        <v>3449</v>
      </c>
      <c r="B692" s="105">
        <v>31319242</v>
      </c>
      <c r="C692" s="59" t="s">
        <v>3820</v>
      </c>
      <c r="D692" s="63" t="s">
        <v>3821</v>
      </c>
      <c r="E692" s="62" t="s">
        <v>35</v>
      </c>
      <c r="F692" s="51">
        <v>829.98</v>
      </c>
      <c r="G692" s="61">
        <v>0</v>
      </c>
      <c r="H692" s="106">
        <v>630</v>
      </c>
      <c r="I692" s="61">
        <v>0</v>
      </c>
    </row>
    <row r="693" spans="1:9" x14ac:dyDescent="0.25">
      <c r="A693" s="105" t="s">
        <v>3449</v>
      </c>
      <c r="B693" s="105">
        <v>31319242</v>
      </c>
      <c r="C693" s="59" t="s">
        <v>4019</v>
      </c>
      <c r="D693" s="63" t="s">
        <v>4020</v>
      </c>
      <c r="E693" s="62" t="s">
        <v>35</v>
      </c>
      <c r="F693" s="51">
        <v>8895.91</v>
      </c>
      <c r="G693" s="51">
        <v>8895.91</v>
      </c>
      <c r="H693" s="61">
        <v>0</v>
      </c>
      <c r="I693" s="61">
        <v>0</v>
      </c>
    </row>
    <row r="694" spans="1:9" x14ac:dyDescent="0.25">
      <c r="A694" s="105" t="s">
        <v>3449</v>
      </c>
      <c r="B694" s="105">
        <v>31319242</v>
      </c>
      <c r="C694" s="59" t="s">
        <v>4021</v>
      </c>
      <c r="D694" s="63" t="s">
        <v>4022</v>
      </c>
      <c r="E694" s="62" t="s">
        <v>35</v>
      </c>
      <c r="F694" s="51">
        <v>1145</v>
      </c>
      <c r="G694" s="51">
        <v>1145</v>
      </c>
      <c r="H694" s="61">
        <v>0</v>
      </c>
      <c r="I694" s="61">
        <v>0</v>
      </c>
    </row>
    <row r="695" spans="1:9" ht="31.5" x14ac:dyDescent="0.25">
      <c r="A695" s="105" t="s">
        <v>3449</v>
      </c>
      <c r="B695" s="105">
        <v>31319242</v>
      </c>
      <c r="C695" s="59" t="s">
        <v>4023</v>
      </c>
      <c r="D695" s="63" t="s">
        <v>16</v>
      </c>
      <c r="E695" s="62" t="s">
        <v>35</v>
      </c>
      <c r="F695" s="51">
        <v>41853.9</v>
      </c>
      <c r="G695" s="61">
        <v>0</v>
      </c>
      <c r="H695" s="106">
        <v>17236.080000000002</v>
      </c>
      <c r="I695" s="61">
        <v>0</v>
      </c>
    </row>
    <row r="696" spans="1:9" x14ac:dyDescent="0.25">
      <c r="A696" s="105" t="s">
        <v>3449</v>
      </c>
      <c r="B696" s="105">
        <v>31319242</v>
      </c>
      <c r="C696" s="28" t="s">
        <v>4596</v>
      </c>
      <c r="D696" s="60" t="s">
        <v>34</v>
      </c>
      <c r="E696" s="62" t="s">
        <v>35</v>
      </c>
      <c r="F696" s="51">
        <v>32777</v>
      </c>
      <c r="G696" s="51">
        <v>32777</v>
      </c>
      <c r="H696" s="61">
        <v>0</v>
      </c>
      <c r="I696" s="61">
        <v>0</v>
      </c>
    </row>
    <row r="697" spans="1:9" x14ac:dyDescent="0.25">
      <c r="A697" s="105" t="s">
        <v>3449</v>
      </c>
      <c r="B697" s="105">
        <v>31319242</v>
      </c>
      <c r="C697" s="28" t="s">
        <v>4596</v>
      </c>
      <c r="D697" s="60" t="s">
        <v>34</v>
      </c>
      <c r="E697" s="62" t="s">
        <v>35</v>
      </c>
      <c r="F697" s="51">
        <v>930</v>
      </c>
      <c r="G697" s="51">
        <v>930</v>
      </c>
      <c r="H697" s="106">
        <v>930</v>
      </c>
      <c r="I697" s="106">
        <v>930</v>
      </c>
    </row>
    <row r="698" spans="1:9" x14ac:dyDescent="0.25">
      <c r="A698" s="105" t="s">
        <v>3449</v>
      </c>
      <c r="B698" s="105">
        <v>31319242</v>
      </c>
      <c r="C698" s="59" t="s">
        <v>4024</v>
      </c>
      <c r="D698" s="63" t="s">
        <v>1097</v>
      </c>
      <c r="E698" s="62" t="s">
        <v>35</v>
      </c>
      <c r="F698" s="51">
        <v>514718.49</v>
      </c>
      <c r="G698" s="51">
        <v>148300</v>
      </c>
      <c r="H698" s="106">
        <v>59999</v>
      </c>
      <c r="I698" s="61">
        <v>0</v>
      </c>
    </row>
    <row r="699" spans="1:9" ht="31.5" x14ac:dyDescent="0.25">
      <c r="A699" s="105" t="s">
        <v>3449</v>
      </c>
      <c r="B699" s="105">
        <v>31319242</v>
      </c>
      <c r="C699" s="59" t="s">
        <v>4025</v>
      </c>
      <c r="D699" s="63" t="s">
        <v>4026</v>
      </c>
      <c r="E699" s="62" t="s">
        <v>35</v>
      </c>
      <c r="F699" s="51">
        <v>1643.03</v>
      </c>
      <c r="G699" s="61">
        <v>0</v>
      </c>
      <c r="H699" s="106">
        <v>1219.23</v>
      </c>
      <c r="I699" s="61">
        <v>0</v>
      </c>
    </row>
    <row r="700" spans="1:9" x14ac:dyDescent="0.25">
      <c r="A700" s="105" t="s">
        <v>3449</v>
      </c>
      <c r="B700" s="105">
        <v>31319242</v>
      </c>
      <c r="C700" s="59" t="s">
        <v>4027</v>
      </c>
      <c r="D700" s="63" t="s">
        <v>4028</v>
      </c>
      <c r="E700" s="62" t="s">
        <v>35</v>
      </c>
      <c r="F700" s="51">
        <v>9710.74</v>
      </c>
      <c r="G700" s="51">
        <v>9710.74</v>
      </c>
      <c r="H700" s="61">
        <v>0</v>
      </c>
      <c r="I700" s="61">
        <v>0</v>
      </c>
    </row>
    <row r="701" spans="1:9" ht="47.25" x14ac:dyDescent="0.25">
      <c r="A701" s="105" t="s">
        <v>3449</v>
      </c>
      <c r="B701" s="105">
        <v>31319242</v>
      </c>
      <c r="C701" s="59" t="s">
        <v>3854</v>
      </c>
      <c r="D701" s="63" t="s">
        <v>69</v>
      </c>
      <c r="E701" s="62" t="s">
        <v>35</v>
      </c>
      <c r="F701" s="51">
        <v>7217.03</v>
      </c>
      <c r="G701" s="51">
        <v>7217.03</v>
      </c>
      <c r="H701" s="61">
        <v>0</v>
      </c>
      <c r="I701" s="61">
        <v>0</v>
      </c>
    </row>
    <row r="702" spans="1:9" x14ac:dyDescent="0.25">
      <c r="A702" s="105" t="s">
        <v>3449</v>
      </c>
      <c r="B702" s="105">
        <v>31319242</v>
      </c>
      <c r="C702" s="59" t="s">
        <v>4029</v>
      </c>
      <c r="D702" s="63" t="s">
        <v>4030</v>
      </c>
      <c r="E702" s="62" t="s">
        <v>35</v>
      </c>
      <c r="F702" s="51">
        <v>69557.919999999998</v>
      </c>
      <c r="G702" s="51">
        <v>69557.919999999998</v>
      </c>
      <c r="H702" s="51">
        <v>69557.919999999998</v>
      </c>
      <c r="I702" s="51">
        <v>69557.919999999998</v>
      </c>
    </row>
    <row r="703" spans="1:9" ht="31.5" x14ac:dyDescent="0.25">
      <c r="A703" s="105" t="s">
        <v>3449</v>
      </c>
      <c r="B703" s="105">
        <v>31319242</v>
      </c>
      <c r="C703" s="59" t="s">
        <v>3822</v>
      </c>
      <c r="D703" s="63" t="s">
        <v>131</v>
      </c>
      <c r="E703" s="62" t="s">
        <v>35</v>
      </c>
      <c r="F703" s="51">
        <v>952.57</v>
      </c>
      <c r="G703" s="61">
        <v>0</v>
      </c>
      <c r="H703" s="106">
        <v>4423.57</v>
      </c>
      <c r="I703" s="61">
        <v>0</v>
      </c>
    </row>
    <row r="704" spans="1:9" ht="31.5" x14ac:dyDescent="0.25">
      <c r="A704" s="105" t="s">
        <v>3449</v>
      </c>
      <c r="B704" s="105">
        <v>31319242</v>
      </c>
      <c r="C704" s="59" t="s">
        <v>4031</v>
      </c>
      <c r="D704" s="63" t="s">
        <v>4032</v>
      </c>
      <c r="E704" s="62" t="s">
        <v>35</v>
      </c>
      <c r="F704" s="51">
        <v>488.64</v>
      </c>
      <c r="G704" s="61">
        <v>0</v>
      </c>
      <c r="H704" s="61">
        <v>0</v>
      </c>
      <c r="I704" s="61">
        <v>0</v>
      </c>
    </row>
    <row r="705" spans="1:9" x14ac:dyDescent="0.25">
      <c r="A705" s="105" t="s">
        <v>3449</v>
      </c>
      <c r="B705" s="105">
        <v>31319242</v>
      </c>
      <c r="C705" s="28" t="s">
        <v>4596</v>
      </c>
      <c r="D705" s="63" t="s">
        <v>34</v>
      </c>
      <c r="E705" s="62" t="s">
        <v>35</v>
      </c>
      <c r="F705" s="51">
        <v>2100</v>
      </c>
      <c r="G705" s="61">
        <v>0</v>
      </c>
      <c r="H705" s="106">
        <v>8000</v>
      </c>
      <c r="I705" s="61">
        <v>0</v>
      </c>
    </row>
    <row r="706" spans="1:9" ht="31.5" x14ac:dyDescent="0.25">
      <c r="A706" s="105" t="s">
        <v>3449</v>
      </c>
      <c r="B706" s="105">
        <v>31319242</v>
      </c>
      <c r="C706" s="59" t="s">
        <v>4033</v>
      </c>
      <c r="D706" s="63" t="s">
        <v>195</v>
      </c>
      <c r="E706" s="62" t="s">
        <v>35</v>
      </c>
      <c r="F706" s="51">
        <v>5124.3500000000004</v>
      </c>
      <c r="G706" s="51">
        <v>5124.3500000000004</v>
      </c>
      <c r="H706" s="61">
        <v>0</v>
      </c>
      <c r="I706" s="61">
        <v>0</v>
      </c>
    </row>
    <row r="707" spans="1:9" x14ac:dyDescent="0.25">
      <c r="A707" s="105" t="s">
        <v>3449</v>
      </c>
      <c r="B707" s="105">
        <v>31319242</v>
      </c>
      <c r="C707" s="59" t="s">
        <v>3830</v>
      </c>
      <c r="D707" s="63" t="s">
        <v>202</v>
      </c>
      <c r="E707" s="62" t="s">
        <v>35</v>
      </c>
      <c r="F707" s="51">
        <v>1765.43</v>
      </c>
      <c r="G707" s="51">
        <v>1765.43</v>
      </c>
      <c r="H707" s="51">
        <v>1765.43</v>
      </c>
      <c r="I707" s="51">
        <v>1765.43</v>
      </c>
    </row>
    <row r="708" spans="1:9" x14ac:dyDescent="0.25">
      <c r="A708" s="105" t="s">
        <v>3449</v>
      </c>
      <c r="B708" s="105">
        <v>31319242</v>
      </c>
      <c r="C708" s="59" t="s">
        <v>3828</v>
      </c>
      <c r="D708" s="63" t="s">
        <v>3829</v>
      </c>
      <c r="E708" s="62" t="s">
        <v>35</v>
      </c>
      <c r="F708" s="51">
        <v>2691.24</v>
      </c>
      <c r="G708" s="51">
        <v>2691.24</v>
      </c>
      <c r="H708" s="106">
        <v>0.43</v>
      </c>
      <c r="I708" s="106">
        <v>0.43</v>
      </c>
    </row>
    <row r="709" spans="1:9" x14ac:dyDescent="0.25">
      <c r="A709" s="105" t="s">
        <v>3449</v>
      </c>
      <c r="B709" s="105">
        <v>31319242</v>
      </c>
      <c r="C709" s="59" t="s">
        <v>3831</v>
      </c>
      <c r="D709" s="63" t="s">
        <v>2277</v>
      </c>
      <c r="E709" s="62" t="s">
        <v>35</v>
      </c>
      <c r="F709" s="51">
        <v>1781.75</v>
      </c>
      <c r="G709" s="61">
        <v>0</v>
      </c>
      <c r="H709" s="61">
        <v>0</v>
      </c>
      <c r="I709" s="61">
        <v>0</v>
      </c>
    </row>
    <row r="710" spans="1:9" x14ac:dyDescent="0.25">
      <c r="A710" s="105" t="s">
        <v>3449</v>
      </c>
      <c r="B710" s="105">
        <v>31319242</v>
      </c>
      <c r="C710" s="59" t="s">
        <v>4034</v>
      </c>
      <c r="D710" s="63" t="s">
        <v>1805</v>
      </c>
      <c r="E710" s="62" t="s">
        <v>35</v>
      </c>
      <c r="F710" s="51">
        <v>7000</v>
      </c>
      <c r="G710" s="51">
        <v>7000</v>
      </c>
      <c r="H710" s="106">
        <v>7000</v>
      </c>
      <c r="I710" s="106">
        <v>7000</v>
      </c>
    </row>
    <row r="711" spans="1:9" ht="31.5" x14ac:dyDescent="0.25">
      <c r="A711" s="105" t="s">
        <v>3449</v>
      </c>
      <c r="B711" s="105">
        <v>31319242</v>
      </c>
      <c r="C711" s="59" t="s">
        <v>4035</v>
      </c>
      <c r="D711" s="63" t="s">
        <v>193</v>
      </c>
      <c r="E711" s="62" t="s">
        <v>35</v>
      </c>
      <c r="F711" s="51">
        <v>580.27</v>
      </c>
      <c r="G711" s="51">
        <v>580.27</v>
      </c>
      <c r="H711" s="61">
        <v>0</v>
      </c>
      <c r="I711" s="61">
        <v>0</v>
      </c>
    </row>
    <row r="712" spans="1:9" ht="31.5" x14ac:dyDescent="0.25">
      <c r="A712" s="105" t="s">
        <v>3449</v>
      </c>
      <c r="B712" s="105">
        <v>31319242</v>
      </c>
      <c r="C712" s="59" t="s">
        <v>3855</v>
      </c>
      <c r="D712" s="63" t="s">
        <v>292</v>
      </c>
      <c r="E712" s="62" t="s">
        <v>35</v>
      </c>
      <c r="F712" s="61">
        <v>0</v>
      </c>
      <c r="G712" s="61">
        <v>0</v>
      </c>
      <c r="H712" s="106">
        <v>10313647.720000001</v>
      </c>
      <c r="I712" s="61">
        <v>0</v>
      </c>
    </row>
    <row r="713" spans="1:9" ht="31.5" x14ac:dyDescent="0.25">
      <c r="A713" s="105" t="s">
        <v>3449</v>
      </c>
      <c r="B713" s="105">
        <v>31319242</v>
      </c>
      <c r="C713" s="59" t="s">
        <v>4036</v>
      </c>
      <c r="D713" s="63" t="s">
        <v>4037</v>
      </c>
      <c r="E713" s="62" t="s">
        <v>35</v>
      </c>
      <c r="F713" s="51">
        <v>315</v>
      </c>
      <c r="G713" s="51">
        <v>315</v>
      </c>
      <c r="H713" s="61">
        <v>0</v>
      </c>
      <c r="I713" s="61">
        <v>0</v>
      </c>
    </row>
    <row r="714" spans="1:9" x14ac:dyDescent="0.25">
      <c r="A714" s="105" t="s">
        <v>3449</v>
      </c>
      <c r="B714" s="105">
        <v>31319242</v>
      </c>
      <c r="C714" s="28" t="s">
        <v>4596</v>
      </c>
      <c r="D714" s="63" t="s">
        <v>34</v>
      </c>
      <c r="E714" s="62" t="s">
        <v>35</v>
      </c>
      <c r="F714" s="51">
        <v>7080</v>
      </c>
      <c r="G714" s="51">
        <v>7080</v>
      </c>
      <c r="H714" s="106">
        <v>9600</v>
      </c>
      <c r="I714" s="61">
        <v>0</v>
      </c>
    </row>
    <row r="715" spans="1:9" x14ac:dyDescent="0.25">
      <c r="A715" s="105" t="s">
        <v>3449</v>
      </c>
      <c r="B715" s="105">
        <v>31319242</v>
      </c>
      <c r="C715" s="59" t="s">
        <v>4038</v>
      </c>
      <c r="D715" s="63" t="s">
        <v>4039</v>
      </c>
      <c r="E715" s="62" t="s">
        <v>35</v>
      </c>
      <c r="F715" s="51">
        <v>25000</v>
      </c>
      <c r="G715" s="51">
        <v>25000</v>
      </c>
      <c r="H715" s="61">
        <v>0</v>
      </c>
      <c r="I715" s="61">
        <v>0</v>
      </c>
    </row>
    <row r="716" spans="1:9" x14ac:dyDescent="0.25">
      <c r="A716" s="105" t="s">
        <v>3449</v>
      </c>
      <c r="B716" s="105">
        <v>31319242</v>
      </c>
      <c r="C716" s="28" t="s">
        <v>4596</v>
      </c>
      <c r="D716" s="60" t="s">
        <v>34</v>
      </c>
      <c r="E716" s="62" t="s">
        <v>35</v>
      </c>
      <c r="F716" s="51">
        <v>1000</v>
      </c>
      <c r="G716" s="51">
        <v>1000</v>
      </c>
      <c r="H716" s="106">
        <v>1000</v>
      </c>
      <c r="I716" s="106">
        <v>1000</v>
      </c>
    </row>
    <row r="717" spans="1:9" ht="31.5" x14ac:dyDescent="0.25">
      <c r="A717" s="105" t="s">
        <v>3449</v>
      </c>
      <c r="B717" s="105">
        <v>31319242</v>
      </c>
      <c r="C717" s="59" t="s">
        <v>4040</v>
      </c>
      <c r="D717" s="63" t="s">
        <v>4041</v>
      </c>
      <c r="E717" s="62" t="s">
        <v>35</v>
      </c>
      <c r="F717" s="51">
        <v>328967.09000000003</v>
      </c>
      <c r="G717" s="51">
        <v>166949.91</v>
      </c>
      <c r="H717" s="106">
        <v>10000</v>
      </c>
      <c r="I717" s="61">
        <v>0</v>
      </c>
    </row>
    <row r="718" spans="1:9" x14ac:dyDescent="0.25">
      <c r="A718" s="105" t="s">
        <v>3449</v>
      </c>
      <c r="B718" s="105">
        <v>31319242</v>
      </c>
      <c r="C718" s="59" t="s">
        <v>3842</v>
      </c>
      <c r="D718" s="63" t="s">
        <v>3843</v>
      </c>
      <c r="E718" s="62" t="s">
        <v>35</v>
      </c>
      <c r="F718" s="51">
        <v>512</v>
      </c>
      <c r="G718" s="51">
        <v>512</v>
      </c>
      <c r="H718" s="61">
        <v>0</v>
      </c>
      <c r="I718" s="61">
        <v>0</v>
      </c>
    </row>
    <row r="719" spans="1:9" x14ac:dyDescent="0.25">
      <c r="A719" s="105" t="s">
        <v>3449</v>
      </c>
      <c r="B719" s="105">
        <v>31319242</v>
      </c>
      <c r="C719" s="59" t="s">
        <v>4042</v>
      </c>
      <c r="D719" s="63" t="s">
        <v>4043</v>
      </c>
      <c r="E719" s="62" t="s">
        <v>35</v>
      </c>
      <c r="F719" s="51">
        <v>5000</v>
      </c>
      <c r="G719" s="51">
        <v>5000</v>
      </c>
      <c r="H719" s="61">
        <v>0</v>
      </c>
      <c r="I719" s="61">
        <v>0</v>
      </c>
    </row>
    <row r="720" spans="1:9" x14ac:dyDescent="0.25">
      <c r="A720" s="105" t="s">
        <v>3449</v>
      </c>
      <c r="B720" s="105">
        <v>31319242</v>
      </c>
      <c r="C720" s="59" t="s">
        <v>4044</v>
      </c>
      <c r="D720" s="63" t="s">
        <v>4045</v>
      </c>
      <c r="E720" s="62" t="s">
        <v>35</v>
      </c>
      <c r="F720" s="61">
        <v>0</v>
      </c>
      <c r="G720" s="61">
        <v>0</v>
      </c>
      <c r="H720" s="106">
        <v>7729.56</v>
      </c>
      <c r="I720" s="61">
        <v>0</v>
      </c>
    </row>
    <row r="721" spans="1:9" x14ac:dyDescent="0.25">
      <c r="A721" s="105" t="s">
        <v>3449</v>
      </c>
      <c r="B721" s="105">
        <v>31319242</v>
      </c>
      <c r="C721" s="59" t="s">
        <v>4046</v>
      </c>
      <c r="D721" s="63" t="s">
        <v>4047</v>
      </c>
      <c r="E721" s="62" t="s">
        <v>35</v>
      </c>
      <c r="F721" s="61">
        <v>0</v>
      </c>
      <c r="G721" s="61">
        <v>0</v>
      </c>
      <c r="H721" s="106">
        <v>3450</v>
      </c>
      <c r="I721" s="61">
        <v>0</v>
      </c>
    </row>
    <row r="722" spans="1:9" ht="31.5" x14ac:dyDescent="0.25">
      <c r="A722" s="105" t="s">
        <v>3449</v>
      </c>
      <c r="B722" s="105">
        <v>31319242</v>
      </c>
      <c r="C722" s="59" t="s">
        <v>4048</v>
      </c>
      <c r="D722" s="63" t="s">
        <v>24</v>
      </c>
      <c r="E722" s="62" t="s">
        <v>35</v>
      </c>
      <c r="F722" s="51">
        <v>21786.36</v>
      </c>
      <c r="G722" s="51">
        <v>21786.36</v>
      </c>
      <c r="H722" s="61">
        <v>0</v>
      </c>
      <c r="I722" s="61">
        <v>0</v>
      </c>
    </row>
    <row r="723" spans="1:9" x14ac:dyDescent="0.25">
      <c r="A723" s="105" t="s">
        <v>3449</v>
      </c>
      <c r="B723" s="105">
        <v>31319242</v>
      </c>
      <c r="C723" s="59" t="s">
        <v>4049</v>
      </c>
      <c r="D723" s="63" t="s">
        <v>4050</v>
      </c>
      <c r="E723" s="62" t="s">
        <v>35</v>
      </c>
      <c r="F723" s="51">
        <v>1825</v>
      </c>
      <c r="G723" s="51">
        <v>1825</v>
      </c>
      <c r="H723" s="61">
        <v>0</v>
      </c>
      <c r="I723" s="61">
        <v>0</v>
      </c>
    </row>
    <row r="724" spans="1:9" x14ac:dyDescent="0.25">
      <c r="A724" s="105" t="s">
        <v>3449</v>
      </c>
      <c r="B724" s="105">
        <v>31319242</v>
      </c>
      <c r="C724" s="59" t="s">
        <v>3974</v>
      </c>
      <c r="D724" s="63" t="s">
        <v>3975</v>
      </c>
      <c r="E724" s="62" t="s">
        <v>35</v>
      </c>
      <c r="F724" s="51">
        <v>320</v>
      </c>
      <c r="G724" s="51">
        <v>320</v>
      </c>
      <c r="H724" s="61">
        <v>0</v>
      </c>
      <c r="I724" s="61">
        <v>0</v>
      </c>
    </row>
    <row r="725" spans="1:9" ht="31.5" x14ac:dyDescent="0.25">
      <c r="A725" s="105" t="s">
        <v>3449</v>
      </c>
      <c r="B725" s="105">
        <v>31319242</v>
      </c>
      <c r="C725" s="59" t="s">
        <v>4051</v>
      </c>
      <c r="D725" s="63" t="s">
        <v>4052</v>
      </c>
      <c r="E725" s="62" t="s">
        <v>35</v>
      </c>
      <c r="F725" s="61">
        <v>0</v>
      </c>
      <c r="G725" s="61">
        <v>0</v>
      </c>
      <c r="H725" s="106">
        <v>2000</v>
      </c>
      <c r="I725" s="61">
        <v>0</v>
      </c>
    </row>
    <row r="726" spans="1:9" x14ac:dyDescent="0.25">
      <c r="A726" s="105" t="s">
        <v>3449</v>
      </c>
      <c r="B726" s="105">
        <v>31319242</v>
      </c>
      <c r="C726" s="59" t="s">
        <v>3870</v>
      </c>
      <c r="D726" s="63" t="s">
        <v>3734</v>
      </c>
      <c r="E726" s="62" t="s">
        <v>35</v>
      </c>
      <c r="F726" s="51">
        <v>43200</v>
      </c>
      <c r="G726" s="61">
        <v>0</v>
      </c>
      <c r="H726" s="61">
        <v>0</v>
      </c>
      <c r="I726" s="61">
        <v>0</v>
      </c>
    </row>
    <row r="727" spans="1:9" x14ac:dyDescent="0.25">
      <c r="A727" s="105" t="s">
        <v>3449</v>
      </c>
      <c r="B727" s="105">
        <v>31319242</v>
      </c>
      <c r="C727" s="59" t="s">
        <v>4053</v>
      </c>
      <c r="D727" s="63" t="s">
        <v>4054</v>
      </c>
      <c r="E727" s="62" t="s">
        <v>35</v>
      </c>
      <c r="F727" s="61">
        <v>0</v>
      </c>
      <c r="G727" s="61">
        <v>0</v>
      </c>
      <c r="H727" s="106">
        <v>98743.94</v>
      </c>
      <c r="I727" s="61">
        <v>0</v>
      </c>
    </row>
    <row r="728" spans="1:9" x14ac:dyDescent="0.25">
      <c r="A728" s="105" t="s">
        <v>3449</v>
      </c>
      <c r="B728" s="105">
        <v>31319242</v>
      </c>
      <c r="C728" s="59" t="s">
        <v>3850</v>
      </c>
      <c r="D728" s="63" t="s">
        <v>296</v>
      </c>
      <c r="E728" s="62" t="s">
        <v>35</v>
      </c>
      <c r="F728" s="51">
        <v>40458.83</v>
      </c>
      <c r="G728" s="61">
        <v>0</v>
      </c>
      <c r="H728" s="106">
        <v>38641.120000000003</v>
      </c>
      <c r="I728" s="61">
        <v>0</v>
      </c>
    </row>
    <row r="729" spans="1:9" x14ac:dyDescent="0.25">
      <c r="A729" s="105" t="s">
        <v>3449</v>
      </c>
      <c r="B729" s="105">
        <v>31319242</v>
      </c>
      <c r="C729" s="59" t="s">
        <v>297</v>
      </c>
      <c r="D729" s="63" t="s">
        <v>298</v>
      </c>
      <c r="E729" s="62" t="s">
        <v>35</v>
      </c>
      <c r="F729" s="51">
        <v>330.6</v>
      </c>
      <c r="G729" s="61">
        <v>0</v>
      </c>
      <c r="H729" s="106">
        <v>2062.77</v>
      </c>
      <c r="I729" s="61">
        <v>0</v>
      </c>
    </row>
    <row r="730" spans="1:9" x14ac:dyDescent="0.25">
      <c r="A730" s="105" t="s">
        <v>3449</v>
      </c>
      <c r="B730" s="105">
        <v>31319242</v>
      </c>
      <c r="C730" s="59" t="s">
        <v>4055</v>
      </c>
      <c r="D730" s="63" t="s">
        <v>3817</v>
      </c>
      <c r="E730" s="62" t="s">
        <v>35</v>
      </c>
      <c r="F730" s="61">
        <v>0</v>
      </c>
      <c r="G730" s="61">
        <v>0</v>
      </c>
      <c r="H730" s="106">
        <v>625748.12</v>
      </c>
      <c r="I730" s="61">
        <v>0</v>
      </c>
    </row>
    <row r="731" spans="1:9" ht="78.75" x14ac:dyDescent="0.25">
      <c r="A731" s="105" t="s">
        <v>3449</v>
      </c>
      <c r="B731" s="105">
        <v>31319242</v>
      </c>
      <c r="C731" s="59" t="s">
        <v>4056</v>
      </c>
      <c r="D731" s="63" t="s">
        <v>4057</v>
      </c>
      <c r="E731" s="62" t="s">
        <v>35</v>
      </c>
      <c r="F731" s="51">
        <v>100</v>
      </c>
      <c r="G731" s="61">
        <v>0</v>
      </c>
      <c r="H731" s="61">
        <v>0</v>
      </c>
      <c r="I731" s="61">
        <v>0</v>
      </c>
    </row>
    <row r="732" spans="1:9" x14ac:dyDescent="0.25">
      <c r="A732" s="105" t="s">
        <v>3449</v>
      </c>
      <c r="B732" s="105">
        <v>31319242</v>
      </c>
      <c r="C732" s="59" t="s">
        <v>4058</v>
      </c>
      <c r="D732" s="63" t="s">
        <v>4059</v>
      </c>
      <c r="E732" s="62" t="s">
        <v>35</v>
      </c>
      <c r="F732" s="51">
        <v>17160</v>
      </c>
      <c r="G732" s="51">
        <v>17160</v>
      </c>
      <c r="H732" s="61">
        <v>0</v>
      </c>
      <c r="I732" s="61">
        <v>0</v>
      </c>
    </row>
    <row r="733" spans="1:9" x14ac:dyDescent="0.25">
      <c r="A733" s="105" t="s">
        <v>3449</v>
      </c>
      <c r="B733" s="105">
        <v>31319242</v>
      </c>
      <c r="C733" s="59" t="s">
        <v>4060</v>
      </c>
      <c r="D733" s="63">
        <v>39648826</v>
      </c>
      <c r="E733" s="62" t="s">
        <v>35</v>
      </c>
      <c r="F733" s="51">
        <v>2880</v>
      </c>
      <c r="G733" s="61">
        <v>0</v>
      </c>
      <c r="H733" s="106">
        <v>960</v>
      </c>
      <c r="I733" s="61">
        <v>0</v>
      </c>
    </row>
    <row r="734" spans="1:9" x14ac:dyDescent="0.25">
      <c r="A734" s="105" t="s">
        <v>3449</v>
      </c>
      <c r="B734" s="105">
        <v>31319242</v>
      </c>
      <c r="C734" s="28" t="s">
        <v>4596</v>
      </c>
      <c r="D734" s="60" t="s">
        <v>34</v>
      </c>
      <c r="E734" s="62" t="s">
        <v>35</v>
      </c>
      <c r="F734" s="51">
        <v>200</v>
      </c>
      <c r="G734" s="61">
        <v>0</v>
      </c>
      <c r="H734" s="106">
        <v>300</v>
      </c>
      <c r="I734" s="61">
        <v>0</v>
      </c>
    </row>
    <row r="735" spans="1:9" x14ac:dyDescent="0.25">
      <c r="A735" s="105" t="s">
        <v>3449</v>
      </c>
      <c r="B735" s="105">
        <v>31319242</v>
      </c>
      <c r="C735" s="28" t="s">
        <v>4596</v>
      </c>
      <c r="D735" s="63" t="s">
        <v>34</v>
      </c>
      <c r="E735" s="62" t="s">
        <v>35</v>
      </c>
      <c r="F735" s="51">
        <v>275</v>
      </c>
      <c r="G735" s="51">
        <v>275</v>
      </c>
      <c r="H735" s="61">
        <v>0</v>
      </c>
      <c r="I735" s="61">
        <v>0</v>
      </c>
    </row>
    <row r="736" spans="1:9" x14ac:dyDescent="0.25">
      <c r="A736" s="105" t="s">
        <v>3449</v>
      </c>
      <c r="B736" s="105">
        <v>31319242</v>
      </c>
      <c r="C736" s="59" t="s">
        <v>3851</v>
      </c>
      <c r="D736" s="63" t="s">
        <v>51</v>
      </c>
      <c r="E736" s="62" t="s">
        <v>35</v>
      </c>
      <c r="F736" s="51">
        <v>2605.25</v>
      </c>
      <c r="G736" s="61">
        <v>0</v>
      </c>
      <c r="H736" s="106">
        <v>1368.36</v>
      </c>
      <c r="I736" s="61">
        <v>0</v>
      </c>
    </row>
    <row r="737" spans="1:9" ht="94.5" x14ac:dyDescent="0.25">
      <c r="A737" s="105" t="s">
        <v>3449</v>
      </c>
      <c r="B737" s="105">
        <v>31319242</v>
      </c>
      <c r="C737" s="59" t="s">
        <v>4061</v>
      </c>
      <c r="D737" s="63" t="s">
        <v>2719</v>
      </c>
      <c r="E737" s="62" t="s">
        <v>35</v>
      </c>
      <c r="F737" s="51">
        <v>93.8</v>
      </c>
      <c r="G737" s="51">
        <v>93.08</v>
      </c>
      <c r="H737" s="61">
        <v>0</v>
      </c>
      <c r="I737" s="61">
        <v>0</v>
      </c>
    </row>
    <row r="738" spans="1:9" ht="31.5" x14ac:dyDescent="0.25">
      <c r="A738" s="105" t="s">
        <v>3449</v>
      </c>
      <c r="B738" s="105">
        <v>31319242</v>
      </c>
      <c r="C738" s="59" t="s">
        <v>3852</v>
      </c>
      <c r="D738" s="63" t="s">
        <v>3853</v>
      </c>
      <c r="E738" s="62" t="s">
        <v>35</v>
      </c>
      <c r="F738" s="51">
        <v>1635.71</v>
      </c>
      <c r="G738" s="61">
        <v>0</v>
      </c>
      <c r="H738" s="106">
        <v>4215.99</v>
      </c>
      <c r="I738" s="61">
        <v>0</v>
      </c>
    </row>
    <row r="739" spans="1:9" ht="47.25" x14ac:dyDescent="0.25">
      <c r="A739" s="105" t="s">
        <v>3449</v>
      </c>
      <c r="B739" s="105">
        <v>31319242</v>
      </c>
      <c r="C739" s="59" t="s">
        <v>3854</v>
      </c>
      <c r="D739" s="63" t="s">
        <v>69</v>
      </c>
      <c r="E739" s="62" t="s">
        <v>35</v>
      </c>
      <c r="F739" s="51">
        <v>324</v>
      </c>
      <c r="G739" s="51">
        <v>324</v>
      </c>
      <c r="H739" s="106">
        <v>324</v>
      </c>
      <c r="I739" s="106">
        <v>324</v>
      </c>
    </row>
    <row r="740" spans="1:9" ht="63" x14ac:dyDescent="0.25">
      <c r="A740" s="105" t="s">
        <v>3449</v>
      </c>
      <c r="B740" s="105">
        <v>31319242</v>
      </c>
      <c r="C740" s="59" t="s">
        <v>3856</v>
      </c>
      <c r="D740" s="63" t="s">
        <v>3857</v>
      </c>
      <c r="E740" s="62" t="s">
        <v>35</v>
      </c>
      <c r="F740" s="51">
        <v>194323.98</v>
      </c>
      <c r="G740" s="51">
        <v>194323.98</v>
      </c>
      <c r="H740" s="61">
        <v>0</v>
      </c>
      <c r="I740" s="61">
        <v>0</v>
      </c>
    </row>
    <row r="741" spans="1:9" x14ac:dyDescent="0.25">
      <c r="A741" s="105" t="s">
        <v>3449</v>
      </c>
      <c r="B741" s="105">
        <v>31319242</v>
      </c>
      <c r="C741" s="28" t="s">
        <v>4596</v>
      </c>
      <c r="D741" s="60" t="s">
        <v>34</v>
      </c>
      <c r="E741" s="62" t="s">
        <v>35</v>
      </c>
      <c r="F741" s="51">
        <v>513</v>
      </c>
      <c r="G741" s="51">
        <v>513</v>
      </c>
      <c r="H741" s="51">
        <v>513</v>
      </c>
      <c r="I741" s="51">
        <v>513</v>
      </c>
    </row>
    <row r="742" spans="1:9" ht="31.5" x14ac:dyDescent="0.25">
      <c r="A742" s="105" t="s">
        <v>3449</v>
      </c>
      <c r="B742" s="105">
        <v>31319242</v>
      </c>
      <c r="C742" s="59" t="s">
        <v>4062</v>
      </c>
      <c r="D742" s="63">
        <v>31301827</v>
      </c>
      <c r="E742" s="62" t="s">
        <v>78</v>
      </c>
      <c r="F742" s="61">
        <v>0</v>
      </c>
      <c r="G742" s="61">
        <v>0</v>
      </c>
      <c r="H742" s="106">
        <v>2250160.25</v>
      </c>
      <c r="I742" s="61">
        <v>0</v>
      </c>
    </row>
    <row r="743" spans="1:9" x14ac:dyDescent="0.25">
      <c r="A743" s="105" t="s">
        <v>3449</v>
      </c>
      <c r="B743" s="105">
        <v>31319242</v>
      </c>
      <c r="C743" s="59" t="s">
        <v>3806</v>
      </c>
      <c r="D743" s="63">
        <v>20077720</v>
      </c>
      <c r="E743" s="62" t="s">
        <v>78</v>
      </c>
      <c r="F743" s="61">
        <v>0</v>
      </c>
      <c r="G743" s="61">
        <v>0</v>
      </c>
      <c r="H743" s="106">
        <v>166942.5</v>
      </c>
      <c r="I743" s="61">
        <v>0</v>
      </c>
    </row>
    <row r="744" spans="1:9" ht="31.5" x14ac:dyDescent="0.25">
      <c r="A744" s="105" t="s">
        <v>3449</v>
      </c>
      <c r="B744" s="105">
        <v>31319242</v>
      </c>
      <c r="C744" s="59" t="s">
        <v>4063</v>
      </c>
      <c r="D744" s="60" t="s">
        <v>34</v>
      </c>
      <c r="E744" s="62" t="s">
        <v>78</v>
      </c>
      <c r="F744" s="51">
        <v>24626.65</v>
      </c>
      <c r="G744" s="51">
        <v>24626.65</v>
      </c>
      <c r="H744" s="106">
        <v>26057.26</v>
      </c>
      <c r="I744" s="61">
        <v>0</v>
      </c>
    </row>
    <row r="745" spans="1:9" x14ac:dyDescent="0.25">
      <c r="A745" s="105" t="s">
        <v>3449</v>
      </c>
      <c r="B745" s="105">
        <v>31319242</v>
      </c>
      <c r="C745" s="59" t="s">
        <v>4064</v>
      </c>
      <c r="D745" s="63">
        <v>40400239</v>
      </c>
      <c r="E745" s="62" t="s">
        <v>78</v>
      </c>
      <c r="F745" s="61">
        <v>0</v>
      </c>
      <c r="G745" s="61">
        <v>0</v>
      </c>
      <c r="H745" s="106">
        <v>87408</v>
      </c>
      <c r="I745" s="61">
        <v>0</v>
      </c>
    </row>
    <row r="746" spans="1:9" x14ac:dyDescent="0.25">
      <c r="A746" s="105" t="s">
        <v>3449</v>
      </c>
      <c r="B746" s="105">
        <v>31319242</v>
      </c>
      <c r="C746" s="59" t="s">
        <v>4065</v>
      </c>
      <c r="D746" s="63">
        <v>39621700</v>
      </c>
      <c r="E746" s="62" t="s">
        <v>78</v>
      </c>
      <c r="F746" s="61">
        <v>0</v>
      </c>
      <c r="G746" s="61">
        <v>0</v>
      </c>
      <c r="H746" s="106">
        <v>1100050</v>
      </c>
      <c r="I746" s="106">
        <v>17400</v>
      </c>
    </row>
    <row r="747" spans="1:9" ht="31.5" x14ac:dyDescent="0.25">
      <c r="A747" s="105" t="s">
        <v>3449</v>
      </c>
      <c r="B747" s="105">
        <v>31319242</v>
      </c>
      <c r="C747" s="59" t="s">
        <v>4066</v>
      </c>
      <c r="D747" s="63">
        <v>33164890</v>
      </c>
      <c r="E747" s="62" t="s">
        <v>78</v>
      </c>
      <c r="F747" s="61">
        <v>0</v>
      </c>
      <c r="G747" s="61">
        <v>0</v>
      </c>
      <c r="H747" s="106">
        <v>176204</v>
      </c>
      <c r="I747" s="61">
        <v>0</v>
      </c>
    </row>
    <row r="748" spans="1:9" ht="31.5" x14ac:dyDescent="0.25">
      <c r="A748" s="105" t="s">
        <v>3449</v>
      </c>
      <c r="B748" s="105">
        <v>31319242</v>
      </c>
      <c r="C748" s="59" t="s">
        <v>4067</v>
      </c>
      <c r="D748" s="63">
        <v>37992781</v>
      </c>
      <c r="E748" s="62" t="s">
        <v>78</v>
      </c>
      <c r="F748" s="106">
        <v>236365.84</v>
      </c>
      <c r="G748" s="106">
        <v>236365.84</v>
      </c>
      <c r="H748" s="106">
        <v>236365.84</v>
      </c>
      <c r="I748" s="106">
        <v>236365.84</v>
      </c>
    </row>
    <row r="749" spans="1:9" ht="31.5" x14ac:dyDescent="0.25">
      <c r="A749" s="105" t="s">
        <v>3449</v>
      </c>
      <c r="B749" s="105">
        <v>31319242</v>
      </c>
      <c r="C749" s="59" t="s">
        <v>4068</v>
      </c>
      <c r="D749" s="60" t="s">
        <v>34</v>
      </c>
      <c r="E749" s="62" t="s">
        <v>78</v>
      </c>
      <c r="F749" s="51">
        <v>1389937.67</v>
      </c>
      <c r="G749" s="61">
        <v>0</v>
      </c>
      <c r="H749" s="106">
        <f>1473358.09-10337.55</f>
        <v>1463020.54</v>
      </c>
      <c r="I749" s="61">
        <v>0</v>
      </c>
    </row>
    <row r="750" spans="1:9" ht="78.75" x14ac:dyDescent="0.25">
      <c r="A750" s="105" t="s">
        <v>3449</v>
      </c>
      <c r="B750" s="105">
        <v>31319242</v>
      </c>
      <c r="C750" s="59" t="s">
        <v>4069</v>
      </c>
      <c r="D750" s="63" t="s">
        <v>3459</v>
      </c>
      <c r="E750" s="62" t="s">
        <v>78</v>
      </c>
      <c r="F750" s="51">
        <v>5062.37</v>
      </c>
      <c r="G750" s="51">
        <v>5062.37</v>
      </c>
      <c r="H750" s="51">
        <v>5062.37</v>
      </c>
      <c r="I750" s="51">
        <v>5062.37</v>
      </c>
    </row>
    <row r="751" spans="1:9" x14ac:dyDescent="0.25">
      <c r="A751" s="105" t="s">
        <v>3449</v>
      </c>
      <c r="B751" s="105">
        <v>31319242</v>
      </c>
      <c r="C751" s="59" t="s">
        <v>4070</v>
      </c>
      <c r="D751" s="60" t="s">
        <v>34</v>
      </c>
      <c r="E751" s="62" t="s">
        <v>78</v>
      </c>
      <c r="F751" s="51">
        <v>106547.18</v>
      </c>
      <c r="G751" s="61">
        <v>0</v>
      </c>
      <c r="H751" s="106">
        <v>127208.76</v>
      </c>
      <c r="I751" s="61">
        <v>0</v>
      </c>
    </row>
    <row r="752" spans="1:9" x14ac:dyDescent="0.25">
      <c r="A752" s="105" t="s">
        <v>3449</v>
      </c>
      <c r="B752" s="105">
        <v>31319242</v>
      </c>
      <c r="C752" s="59" t="s">
        <v>3479</v>
      </c>
      <c r="D752" s="60" t="s">
        <v>34</v>
      </c>
      <c r="E752" s="62" t="s">
        <v>78</v>
      </c>
      <c r="F752" s="51">
        <v>14052.61</v>
      </c>
      <c r="G752" s="51">
        <v>14052.61</v>
      </c>
      <c r="H752" s="51">
        <v>14052.61</v>
      </c>
      <c r="I752" s="51">
        <v>14052.61</v>
      </c>
    </row>
    <row r="753" spans="1:9" x14ac:dyDescent="0.25">
      <c r="A753" s="105" t="s">
        <v>3449</v>
      </c>
      <c r="B753" s="105">
        <v>31319242</v>
      </c>
      <c r="C753" s="59" t="s">
        <v>3479</v>
      </c>
      <c r="D753" s="60" t="s">
        <v>34</v>
      </c>
      <c r="E753" s="62" t="s">
        <v>78</v>
      </c>
      <c r="F753" s="51">
        <v>2293.8000000000002</v>
      </c>
      <c r="G753" s="51">
        <v>2293.8000000000002</v>
      </c>
      <c r="H753" s="51">
        <v>2293.8000000000002</v>
      </c>
      <c r="I753" s="51">
        <v>2293.8000000000002</v>
      </c>
    </row>
    <row r="754" spans="1:9" ht="31.5" x14ac:dyDescent="0.25">
      <c r="A754" s="105" t="s">
        <v>3449</v>
      </c>
      <c r="B754" s="105">
        <v>31319242</v>
      </c>
      <c r="C754" s="59" t="s">
        <v>3768</v>
      </c>
      <c r="D754" s="63">
        <v>25382899</v>
      </c>
      <c r="E754" s="62" t="s">
        <v>78</v>
      </c>
      <c r="F754" s="51">
        <v>20856.150000000001</v>
      </c>
      <c r="G754" s="51">
        <v>20856.150000000001</v>
      </c>
      <c r="H754" s="51">
        <v>20856.150000000001</v>
      </c>
      <c r="I754" s="51">
        <v>20856.150000000001</v>
      </c>
    </row>
    <row r="755" spans="1:9" x14ac:dyDescent="0.25">
      <c r="A755" s="105" t="s">
        <v>3449</v>
      </c>
      <c r="B755" s="105">
        <v>31319242</v>
      </c>
      <c r="C755" s="59" t="s">
        <v>4071</v>
      </c>
      <c r="D755" s="63" t="s">
        <v>4668</v>
      </c>
      <c r="E755" s="62" t="s">
        <v>78</v>
      </c>
      <c r="F755" s="51">
        <v>39.07</v>
      </c>
      <c r="G755" s="51">
        <v>39.07</v>
      </c>
      <c r="H755" s="106">
        <v>39.07</v>
      </c>
      <c r="I755" s="106">
        <v>39.07</v>
      </c>
    </row>
    <row r="756" spans="1:9" ht="63" x14ac:dyDescent="0.25">
      <c r="A756" s="105" t="s">
        <v>3449</v>
      </c>
      <c r="B756" s="105">
        <v>31319242</v>
      </c>
      <c r="C756" s="59" t="s">
        <v>4072</v>
      </c>
      <c r="D756" s="63" t="s">
        <v>4073</v>
      </c>
      <c r="E756" s="62" t="s">
        <v>78</v>
      </c>
      <c r="F756" s="51">
        <v>1000</v>
      </c>
      <c r="G756" s="51">
        <v>1000</v>
      </c>
      <c r="H756" s="61">
        <v>0</v>
      </c>
      <c r="I756" s="61">
        <v>0</v>
      </c>
    </row>
    <row r="757" spans="1:9" x14ac:dyDescent="0.25">
      <c r="A757" s="105" t="s">
        <v>3449</v>
      </c>
      <c r="B757" s="105">
        <v>31319242</v>
      </c>
      <c r="C757" s="59" t="s">
        <v>4074</v>
      </c>
      <c r="D757" s="63">
        <v>2936601693</v>
      </c>
      <c r="E757" s="62" t="s">
        <v>78</v>
      </c>
      <c r="F757" s="51">
        <v>70.55</v>
      </c>
      <c r="G757" s="51">
        <v>70.55</v>
      </c>
      <c r="H757" s="51">
        <v>70.55</v>
      </c>
      <c r="I757" s="51">
        <v>70.55</v>
      </c>
    </row>
    <row r="758" spans="1:9" x14ac:dyDescent="0.25">
      <c r="A758" s="105" t="s">
        <v>3449</v>
      </c>
      <c r="B758" s="105">
        <v>31319242</v>
      </c>
      <c r="C758" s="59" t="s">
        <v>3479</v>
      </c>
      <c r="D758" s="60" t="s">
        <v>34</v>
      </c>
      <c r="E758" s="62" t="s">
        <v>78</v>
      </c>
      <c r="F758" s="51">
        <v>162</v>
      </c>
      <c r="G758" s="51">
        <v>162</v>
      </c>
      <c r="H758" s="51">
        <v>162</v>
      </c>
      <c r="I758" s="51">
        <v>162</v>
      </c>
    </row>
    <row r="759" spans="1:9" x14ac:dyDescent="0.25">
      <c r="A759" s="105" t="s">
        <v>3449</v>
      </c>
      <c r="B759" s="105">
        <v>31319242</v>
      </c>
      <c r="C759" s="59" t="s">
        <v>4075</v>
      </c>
      <c r="D759" s="60" t="s">
        <v>34</v>
      </c>
      <c r="E759" s="62" t="s">
        <v>78</v>
      </c>
      <c r="F759" s="51">
        <v>721206.27</v>
      </c>
      <c r="G759" s="61">
        <v>0</v>
      </c>
      <c r="H759" s="106">
        <v>297433.51</v>
      </c>
      <c r="I759" s="61">
        <v>0</v>
      </c>
    </row>
    <row r="760" spans="1:9" ht="31.5" x14ac:dyDescent="0.25">
      <c r="A760" s="105" t="s">
        <v>3449</v>
      </c>
      <c r="B760" s="105">
        <v>31319242</v>
      </c>
      <c r="C760" s="59" t="s">
        <v>395</v>
      </c>
      <c r="D760" s="63" t="s">
        <v>332</v>
      </c>
      <c r="E760" s="62" t="s">
        <v>78</v>
      </c>
      <c r="F760" s="51">
        <v>238032.17</v>
      </c>
      <c r="G760" s="61">
        <v>0</v>
      </c>
      <c r="H760" s="61">
        <v>0</v>
      </c>
      <c r="I760" s="61">
        <v>0</v>
      </c>
    </row>
    <row r="761" spans="1:9" ht="31.5" x14ac:dyDescent="0.25">
      <c r="A761" s="105" t="s">
        <v>3449</v>
      </c>
      <c r="B761" s="105">
        <v>31319242</v>
      </c>
      <c r="C761" s="59" t="s">
        <v>4076</v>
      </c>
      <c r="D761" s="63">
        <v>39549880</v>
      </c>
      <c r="E761" s="62" t="s">
        <v>78</v>
      </c>
      <c r="F761" s="51">
        <v>77773.320000000007</v>
      </c>
      <c r="G761" s="51">
        <v>77773.320000000007</v>
      </c>
      <c r="H761" s="51">
        <v>77773.320000000007</v>
      </c>
      <c r="I761" s="51">
        <v>77773.320000000007</v>
      </c>
    </row>
    <row r="762" spans="1:9" x14ac:dyDescent="0.25">
      <c r="A762" s="105" t="s">
        <v>3449</v>
      </c>
      <c r="B762" s="105">
        <v>31319242</v>
      </c>
      <c r="C762" s="59" t="s">
        <v>4077</v>
      </c>
      <c r="D762" s="63" t="s">
        <v>2449</v>
      </c>
      <c r="E762" s="62" t="s">
        <v>78</v>
      </c>
      <c r="F762" s="51" t="s">
        <v>4078</v>
      </c>
      <c r="G762" s="61">
        <v>0</v>
      </c>
      <c r="H762" s="106">
        <v>219869.75</v>
      </c>
      <c r="I762" s="61">
        <v>0</v>
      </c>
    </row>
    <row r="763" spans="1:9" x14ac:dyDescent="0.25">
      <c r="A763" s="105" t="s">
        <v>3449</v>
      </c>
      <c r="B763" s="105">
        <v>31319242</v>
      </c>
      <c r="C763" s="59" t="s">
        <v>3806</v>
      </c>
      <c r="D763" s="63" t="s">
        <v>3807</v>
      </c>
      <c r="E763" s="62" t="s">
        <v>78</v>
      </c>
      <c r="F763" s="51">
        <v>23965479.510000002</v>
      </c>
      <c r="G763" s="61">
        <v>0</v>
      </c>
      <c r="H763" s="106">
        <v>43275322.890000001</v>
      </c>
      <c r="I763" s="106">
        <f>24314600-20272.11+327.13</f>
        <v>24294655.02</v>
      </c>
    </row>
    <row r="764" spans="1:9" ht="47.25" x14ac:dyDescent="0.25">
      <c r="A764" s="105" t="s">
        <v>3449</v>
      </c>
      <c r="B764" s="105">
        <v>31319242</v>
      </c>
      <c r="C764" s="59" t="s">
        <v>4079</v>
      </c>
      <c r="D764" s="60" t="s">
        <v>34</v>
      </c>
      <c r="E764" s="62" t="s">
        <v>78</v>
      </c>
      <c r="F764" s="51">
        <v>1769.03</v>
      </c>
      <c r="G764" s="61">
        <v>0</v>
      </c>
      <c r="H764" s="106">
        <v>2800</v>
      </c>
      <c r="I764" s="61">
        <v>0</v>
      </c>
    </row>
    <row r="765" spans="1:9" ht="31.5" x14ac:dyDescent="0.25">
      <c r="A765" s="105" t="s">
        <v>3449</v>
      </c>
      <c r="B765" s="105">
        <v>31319242</v>
      </c>
      <c r="C765" s="59" t="s">
        <v>4080</v>
      </c>
      <c r="D765" s="63" t="s">
        <v>2608</v>
      </c>
      <c r="E765" s="62" t="s">
        <v>78</v>
      </c>
      <c r="F765" s="51">
        <v>810000</v>
      </c>
      <c r="G765" s="61">
        <v>0</v>
      </c>
      <c r="H765" s="106">
        <v>810000</v>
      </c>
      <c r="I765" s="61">
        <v>0</v>
      </c>
    </row>
    <row r="766" spans="1:9" ht="31.5" x14ac:dyDescent="0.25">
      <c r="A766" s="105" t="s">
        <v>3449</v>
      </c>
      <c r="B766" s="105">
        <v>31319242</v>
      </c>
      <c r="C766" s="59" t="s">
        <v>3822</v>
      </c>
      <c r="D766" s="63" t="s">
        <v>131</v>
      </c>
      <c r="E766" s="62" t="s">
        <v>78</v>
      </c>
      <c r="F766" s="61">
        <v>0</v>
      </c>
      <c r="G766" s="61">
        <v>0</v>
      </c>
      <c r="H766" s="61">
        <v>0</v>
      </c>
      <c r="I766" s="61">
        <v>0</v>
      </c>
    </row>
    <row r="767" spans="1:9" ht="47.25" x14ac:dyDescent="0.25">
      <c r="A767" s="105" t="s">
        <v>3449</v>
      </c>
      <c r="B767" s="105">
        <v>31319242</v>
      </c>
      <c r="C767" s="59" t="s">
        <v>4081</v>
      </c>
      <c r="D767" s="63" t="s">
        <v>564</v>
      </c>
      <c r="E767" s="62" t="s">
        <v>78</v>
      </c>
      <c r="F767" s="51">
        <v>77652.899999999994</v>
      </c>
      <c r="G767" s="51">
        <v>77652.899999999994</v>
      </c>
      <c r="H767" s="61">
        <v>0</v>
      </c>
      <c r="I767" s="61">
        <v>0</v>
      </c>
    </row>
    <row r="768" spans="1:9" ht="31.5" x14ac:dyDescent="0.25">
      <c r="A768" s="105" t="s">
        <v>3449</v>
      </c>
      <c r="B768" s="105">
        <v>31319242</v>
      </c>
      <c r="C768" s="59" t="s">
        <v>3855</v>
      </c>
      <c r="D768" s="63" t="s">
        <v>292</v>
      </c>
      <c r="E768" s="62" t="s">
        <v>78</v>
      </c>
      <c r="F768" s="51">
        <v>77455.86</v>
      </c>
      <c r="G768" s="51">
        <v>77455.86</v>
      </c>
      <c r="H768" s="61">
        <v>0</v>
      </c>
      <c r="I768" s="61">
        <v>0</v>
      </c>
    </row>
    <row r="769" spans="1:9" ht="31.5" x14ac:dyDescent="0.25">
      <c r="A769" s="105" t="s">
        <v>3449</v>
      </c>
      <c r="B769" s="105">
        <v>31319242</v>
      </c>
      <c r="C769" s="59" t="s">
        <v>4082</v>
      </c>
      <c r="D769" s="60" t="s">
        <v>34</v>
      </c>
      <c r="E769" s="62" t="s">
        <v>2447</v>
      </c>
      <c r="F769" s="51">
        <v>12492.97</v>
      </c>
      <c r="G769" s="61">
        <v>0</v>
      </c>
      <c r="H769" s="106">
        <v>42410.93</v>
      </c>
      <c r="I769" s="61">
        <v>0</v>
      </c>
    </row>
    <row r="770" spans="1:9" ht="31.5" x14ac:dyDescent="0.25">
      <c r="A770" s="105" t="s">
        <v>3449</v>
      </c>
      <c r="B770" s="105">
        <v>31319242</v>
      </c>
      <c r="C770" s="59" t="s">
        <v>4083</v>
      </c>
      <c r="D770" s="60" t="s">
        <v>34</v>
      </c>
      <c r="E770" s="62" t="s">
        <v>29</v>
      </c>
      <c r="F770" s="51">
        <v>3308816.57</v>
      </c>
      <c r="G770" s="61">
        <v>0</v>
      </c>
      <c r="H770" s="61">
        <v>0</v>
      </c>
      <c r="I770" s="61">
        <v>0</v>
      </c>
    </row>
    <row r="771" spans="1:9" x14ac:dyDescent="0.25">
      <c r="A771" s="105" t="s">
        <v>3449</v>
      </c>
      <c r="B771" s="105">
        <v>31319242</v>
      </c>
      <c r="C771" s="59" t="s">
        <v>4084</v>
      </c>
      <c r="D771" s="60" t="s">
        <v>34</v>
      </c>
      <c r="E771" s="62" t="s">
        <v>2447</v>
      </c>
      <c r="F771" s="51">
        <v>6462614.3899999997</v>
      </c>
      <c r="G771" s="61">
        <v>0</v>
      </c>
      <c r="H771" s="106">
        <v>4406347.26</v>
      </c>
      <c r="I771" s="61">
        <v>0</v>
      </c>
    </row>
    <row r="772" spans="1:9" ht="31.5" x14ac:dyDescent="0.25">
      <c r="A772" s="105" t="s">
        <v>3449</v>
      </c>
      <c r="B772" s="105">
        <v>31319242</v>
      </c>
      <c r="C772" s="59" t="s">
        <v>4085</v>
      </c>
      <c r="D772" s="60" t="s">
        <v>34</v>
      </c>
      <c r="E772" s="62" t="s">
        <v>26</v>
      </c>
      <c r="F772" s="51">
        <v>8708499.6699999999</v>
      </c>
      <c r="G772" s="61">
        <v>0</v>
      </c>
      <c r="H772" s="106">
        <v>4675150.63</v>
      </c>
      <c r="I772" s="61">
        <v>0</v>
      </c>
    </row>
    <row r="773" spans="1:9" ht="31.5" x14ac:dyDescent="0.25">
      <c r="A773" s="105" t="s">
        <v>3449</v>
      </c>
      <c r="B773" s="105">
        <v>31319242</v>
      </c>
      <c r="C773" s="59" t="s">
        <v>4086</v>
      </c>
      <c r="D773" s="60" t="s">
        <v>34</v>
      </c>
      <c r="E773" s="62" t="s">
        <v>32</v>
      </c>
      <c r="F773" s="51">
        <v>14197701.27</v>
      </c>
      <c r="G773" s="61">
        <v>0</v>
      </c>
      <c r="H773" s="106">
        <v>30526466.91</v>
      </c>
      <c r="I773" s="61">
        <v>0</v>
      </c>
    </row>
    <row r="774" spans="1:9" x14ac:dyDescent="0.25">
      <c r="A774" s="34" t="s">
        <v>45</v>
      </c>
      <c r="B774" s="26" t="s">
        <v>34</v>
      </c>
      <c r="C774" s="26" t="s">
        <v>34</v>
      </c>
      <c r="D774" s="26" t="s">
        <v>34</v>
      </c>
      <c r="E774" s="26" t="s">
        <v>34</v>
      </c>
      <c r="F774" s="48">
        <f>SUM(F554:F773)</f>
        <v>357767578.13999993</v>
      </c>
      <c r="G774" s="48">
        <f>SUM(G554:G773)</f>
        <v>237743680.96000007</v>
      </c>
      <c r="H774" s="48">
        <f>SUM(H554:H773)</f>
        <v>421855770.91000003</v>
      </c>
      <c r="I774" s="48">
        <f>SUM(I554:I773)</f>
        <v>242191106.51000008</v>
      </c>
    </row>
    <row r="775" spans="1:9" ht="47.25" x14ac:dyDescent="0.25">
      <c r="A775" s="24" t="s">
        <v>4087</v>
      </c>
      <c r="B775" s="24" t="s">
        <v>593</v>
      </c>
      <c r="C775" s="64" t="s">
        <v>4115</v>
      </c>
      <c r="D775" s="37">
        <v>4212988</v>
      </c>
      <c r="E775" s="67" t="s">
        <v>35</v>
      </c>
      <c r="F775" s="25">
        <v>175521</v>
      </c>
      <c r="G775" s="38">
        <v>0</v>
      </c>
      <c r="H775" s="25">
        <v>182690.62</v>
      </c>
      <c r="I775" s="38">
        <v>0</v>
      </c>
    </row>
    <row r="776" spans="1:9" ht="31.5" x14ac:dyDescent="0.25">
      <c r="A776" s="24" t="s">
        <v>4087</v>
      </c>
      <c r="B776" s="24" t="s">
        <v>593</v>
      </c>
      <c r="C776" s="64" t="s">
        <v>4116</v>
      </c>
      <c r="D776" s="37">
        <v>25713066</v>
      </c>
      <c r="E776" s="67" t="s">
        <v>35</v>
      </c>
      <c r="F776" s="25">
        <v>4648.09</v>
      </c>
      <c r="G776" s="38">
        <v>0</v>
      </c>
      <c r="H776" s="25">
        <v>4648.09</v>
      </c>
      <c r="I776" s="38">
        <v>0</v>
      </c>
    </row>
    <row r="777" spans="1:9" ht="31.5" x14ac:dyDescent="0.25">
      <c r="A777" s="24" t="s">
        <v>4087</v>
      </c>
      <c r="B777" s="24" t="s">
        <v>593</v>
      </c>
      <c r="C777" s="64" t="s">
        <v>4117</v>
      </c>
      <c r="D777" s="37">
        <v>25713066</v>
      </c>
      <c r="E777" s="67" t="s">
        <v>35</v>
      </c>
      <c r="F777" s="25">
        <v>23689.78</v>
      </c>
      <c r="G777" s="38">
        <v>0</v>
      </c>
      <c r="H777" s="25">
        <v>23689.78</v>
      </c>
      <c r="I777" s="38">
        <v>0</v>
      </c>
    </row>
    <row r="778" spans="1:9" ht="47.25" x14ac:dyDescent="0.25">
      <c r="A778" s="24" t="s">
        <v>4087</v>
      </c>
      <c r="B778" s="24" t="s">
        <v>593</v>
      </c>
      <c r="C778" s="64" t="s">
        <v>4118</v>
      </c>
      <c r="D778" s="37">
        <v>4212988</v>
      </c>
      <c r="E778" s="67" t="s">
        <v>35</v>
      </c>
      <c r="F778" s="25">
        <v>787.92</v>
      </c>
      <c r="G778" s="38">
        <v>0</v>
      </c>
      <c r="H778" s="25">
        <v>787.92</v>
      </c>
      <c r="I778" s="38">
        <v>0</v>
      </c>
    </row>
    <row r="779" spans="1:9" ht="31.5" x14ac:dyDescent="0.25">
      <c r="A779" s="24" t="s">
        <v>4087</v>
      </c>
      <c r="B779" s="24" t="s">
        <v>593</v>
      </c>
      <c r="C779" s="64" t="s">
        <v>4119</v>
      </c>
      <c r="D779" s="37">
        <v>39895639</v>
      </c>
      <c r="E779" s="67" t="s">
        <v>35</v>
      </c>
      <c r="F779" s="25">
        <v>10000</v>
      </c>
      <c r="G779" s="38">
        <v>0</v>
      </c>
      <c r="H779" s="25">
        <v>10000</v>
      </c>
      <c r="I779" s="38">
        <v>0</v>
      </c>
    </row>
    <row r="780" spans="1:9" ht="31.5" x14ac:dyDescent="0.25">
      <c r="A780" s="24" t="s">
        <v>4087</v>
      </c>
      <c r="B780" s="24" t="s">
        <v>593</v>
      </c>
      <c r="C780" s="64" t="s">
        <v>4120</v>
      </c>
      <c r="D780" s="37">
        <v>5410607</v>
      </c>
      <c r="E780" s="67" t="s">
        <v>35</v>
      </c>
      <c r="F780" s="25">
        <v>708</v>
      </c>
      <c r="G780" s="38">
        <v>0</v>
      </c>
      <c r="H780" s="25">
        <v>708</v>
      </c>
      <c r="I780" s="38">
        <v>0</v>
      </c>
    </row>
    <row r="781" spans="1:9" x14ac:dyDescent="0.25">
      <c r="A781" s="24" t="s">
        <v>4087</v>
      </c>
      <c r="B781" s="24" t="s">
        <v>593</v>
      </c>
      <c r="C781" s="28" t="s">
        <v>4596</v>
      </c>
      <c r="D781" s="37" t="s">
        <v>34</v>
      </c>
      <c r="E781" s="67" t="s">
        <v>35</v>
      </c>
      <c r="F781" s="25">
        <v>6924</v>
      </c>
      <c r="G781" s="38">
        <v>0</v>
      </c>
      <c r="H781" s="25">
        <v>21354</v>
      </c>
      <c r="I781" s="38">
        <v>0</v>
      </c>
    </row>
    <row r="782" spans="1:9" x14ac:dyDescent="0.25">
      <c r="A782" s="24" t="s">
        <v>4087</v>
      </c>
      <c r="B782" s="24" t="s">
        <v>593</v>
      </c>
      <c r="C782" s="64" t="s">
        <v>4121</v>
      </c>
      <c r="D782" s="37">
        <v>35402779</v>
      </c>
      <c r="E782" s="67" t="s">
        <v>35</v>
      </c>
      <c r="F782" s="25">
        <v>0</v>
      </c>
      <c r="G782" s="25">
        <v>0</v>
      </c>
      <c r="H782" s="25">
        <v>23258.55</v>
      </c>
      <c r="I782" s="25">
        <v>0</v>
      </c>
    </row>
    <row r="783" spans="1:9" x14ac:dyDescent="0.25">
      <c r="A783" s="24" t="s">
        <v>4087</v>
      </c>
      <c r="B783" s="24" t="s">
        <v>593</v>
      </c>
      <c r="C783" s="64" t="s">
        <v>4122</v>
      </c>
      <c r="D783" s="37" t="s">
        <v>34</v>
      </c>
      <c r="E783" s="67" t="s">
        <v>35</v>
      </c>
      <c r="F783" s="25">
        <v>7040</v>
      </c>
      <c r="G783" s="38">
        <v>0</v>
      </c>
      <c r="H783" s="25">
        <v>7040</v>
      </c>
      <c r="I783" s="38">
        <v>0</v>
      </c>
    </row>
    <row r="784" spans="1:9" x14ac:dyDescent="0.25">
      <c r="A784" s="24" t="s">
        <v>4087</v>
      </c>
      <c r="B784" s="24" t="s">
        <v>593</v>
      </c>
      <c r="C784" s="64" t="s">
        <v>4123</v>
      </c>
      <c r="D784" s="37">
        <v>5451316</v>
      </c>
      <c r="E784" s="67" t="s">
        <v>35</v>
      </c>
      <c r="F784" s="25">
        <v>552.9</v>
      </c>
      <c r="G784" s="38">
        <v>0</v>
      </c>
      <c r="H784" s="25">
        <v>552.9</v>
      </c>
      <c r="I784" s="38">
        <v>0</v>
      </c>
    </row>
    <row r="785" spans="1:9" x14ac:dyDescent="0.25">
      <c r="A785" s="24" t="s">
        <v>4087</v>
      </c>
      <c r="B785" s="24" t="s">
        <v>593</v>
      </c>
      <c r="C785" s="64" t="s">
        <v>4124</v>
      </c>
      <c r="D785" s="37">
        <v>31671292</v>
      </c>
      <c r="E785" s="67" t="s">
        <v>35</v>
      </c>
      <c r="F785" s="25">
        <v>37278.379999999997</v>
      </c>
      <c r="G785" s="38">
        <v>0</v>
      </c>
      <c r="H785" s="25">
        <v>0</v>
      </c>
      <c r="I785" s="38">
        <v>0</v>
      </c>
    </row>
    <row r="786" spans="1:9" x14ac:dyDescent="0.25">
      <c r="A786" s="24" t="s">
        <v>4087</v>
      </c>
      <c r="B786" s="24" t="s">
        <v>593</v>
      </c>
      <c r="C786" s="64" t="s">
        <v>4125</v>
      </c>
      <c r="D786" s="37">
        <v>5472620</v>
      </c>
      <c r="E786" s="67" t="s">
        <v>35</v>
      </c>
      <c r="F786" s="25">
        <v>1534131.75</v>
      </c>
      <c r="G786" s="38">
        <v>0</v>
      </c>
      <c r="H786" s="25">
        <v>1134598.6200000001</v>
      </c>
      <c r="I786" s="38">
        <v>0</v>
      </c>
    </row>
    <row r="787" spans="1:9" x14ac:dyDescent="0.25">
      <c r="A787" s="24" t="s">
        <v>4087</v>
      </c>
      <c r="B787" s="24" t="s">
        <v>593</v>
      </c>
      <c r="C787" s="64" t="s">
        <v>4126</v>
      </c>
      <c r="D787" s="37">
        <v>32459822</v>
      </c>
      <c r="E787" s="67" t="s">
        <v>35</v>
      </c>
      <c r="F787" s="25">
        <v>4904.55</v>
      </c>
      <c r="G787" s="38">
        <v>0</v>
      </c>
      <c r="H787" s="25">
        <v>4904.55</v>
      </c>
      <c r="I787" s="38">
        <v>0</v>
      </c>
    </row>
    <row r="788" spans="1:9" x14ac:dyDescent="0.25">
      <c r="A788" s="24" t="s">
        <v>4087</v>
      </c>
      <c r="B788" s="24" t="s">
        <v>593</v>
      </c>
      <c r="C788" s="64" t="s">
        <v>4127</v>
      </c>
      <c r="D788" s="37">
        <v>36622391</v>
      </c>
      <c r="E788" s="67" t="s">
        <v>35</v>
      </c>
      <c r="F788" s="25">
        <v>0</v>
      </c>
      <c r="G788" s="25">
        <v>0</v>
      </c>
      <c r="H788" s="25">
        <v>4806</v>
      </c>
      <c r="I788" s="25">
        <v>0</v>
      </c>
    </row>
    <row r="789" spans="1:9" ht="47.25" x14ac:dyDescent="0.25">
      <c r="A789" s="24" t="s">
        <v>4087</v>
      </c>
      <c r="B789" s="24" t="s">
        <v>593</v>
      </c>
      <c r="C789" s="64" t="s">
        <v>4128</v>
      </c>
      <c r="D789" s="37">
        <v>25713066</v>
      </c>
      <c r="E789" s="67" t="s">
        <v>35</v>
      </c>
      <c r="F789" s="25">
        <v>1567.12</v>
      </c>
      <c r="G789" s="38">
        <v>0</v>
      </c>
      <c r="H789" s="25">
        <v>1012.52</v>
      </c>
      <c r="I789" s="38">
        <v>0</v>
      </c>
    </row>
    <row r="790" spans="1:9" ht="47.25" x14ac:dyDescent="0.25">
      <c r="A790" s="24" t="s">
        <v>4087</v>
      </c>
      <c r="B790" s="24" t="s">
        <v>593</v>
      </c>
      <c r="C790" s="64" t="s">
        <v>4129</v>
      </c>
      <c r="D790" s="37">
        <v>25713066</v>
      </c>
      <c r="E790" s="67" t="s">
        <v>35</v>
      </c>
      <c r="F790" s="25">
        <v>2458.4899999999998</v>
      </c>
      <c r="G790" s="38">
        <v>0</v>
      </c>
      <c r="H790" s="25">
        <v>2458.4899999999998</v>
      </c>
      <c r="I790" s="38">
        <v>0</v>
      </c>
    </row>
    <row r="791" spans="1:9" ht="31.5" x14ac:dyDescent="0.25">
      <c r="A791" s="24" t="s">
        <v>4087</v>
      </c>
      <c r="B791" s="24" t="s">
        <v>593</v>
      </c>
      <c r="C791" s="64" t="s">
        <v>4130</v>
      </c>
      <c r="D791" s="37">
        <v>25713066</v>
      </c>
      <c r="E791" s="67" t="s">
        <v>35</v>
      </c>
      <c r="F791" s="25">
        <v>5327.34</v>
      </c>
      <c r="G791" s="38">
        <v>0</v>
      </c>
      <c r="H791" s="25">
        <v>5327.34</v>
      </c>
      <c r="I791" s="38">
        <v>0</v>
      </c>
    </row>
    <row r="792" spans="1:9" x14ac:dyDescent="0.25">
      <c r="A792" s="24" t="s">
        <v>4087</v>
      </c>
      <c r="B792" s="24" t="s">
        <v>593</v>
      </c>
      <c r="C792" s="64" t="s">
        <v>4131</v>
      </c>
      <c r="D792" s="37">
        <v>35835010</v>
      </c>
      <c r="E792" s="67" t="s">
        <v>35</v>
      </c>
      <c r="F792" s="25">
        <v>0</v>
      </c>
      <c r="G792" s="25">
        <v>0</v>
      </c>
      <c r="H792" s="25">
        <v>800</v>
      </c>
      <c r="I792" s="25">
        <v>0</v>
      </c>
    </row>
    <row r="793" spans="1:9" x14ac:dyDescent="0.25">
      <c r="A793" s="24" t="s">
        <v>4087</v>
      </c>
      <c r="B793" s="24" t="s">
        <v>593</v>
      </c>
      <c r="C793" s="64" t="s">
        <v>4132</v>
      </c>
      <c r="D793" s="37">
        <v>21673832</v>
      </c>
      <c r="E793" s="67" t="s">
        <v>35</v>
      </c>
      <c r="F793" s="25">
        <v>0</v>
      </c>
      <c r="G793" s="25">
        <v>0</v>
      </c>
      <c r="H793" s="25">
        <v>500</v>
      </c>
      <c r="I793" s="25">
        <v>0</v>
      </c>
    </row>
    <row r="794" spans="1:9" x14ac:dyDescent="0.25">
      <c r="A794" s="24" t="s">
        <v>4087</v>
      </c>
      <c r="B794" s="24" t="s">
        <v>593</v>
      </c>
      <c r="C794" s="64" t="s">
        <v>4133</v>
      </c>
      <c r="D794" s="37">
        <v>39032899</v>
      </c>
      <c r="E794" s="67" t="s">
        <v>35</v>
      </c>
      <c r="F794" s="25">
        <v>1110.95</v>
      </c>
      <c r="G794" s="38">
        <v>0</v>
      </c>
      <c r="H794" s="25">
        <v>1110.95</v>
      </c>
      <c r="I794" s="38">
        <v>0</v>
      </c>
    </row>
    <row r="795" spans="1:9" x14ac:dyDescent="0.25">
      <c r="A795" s="24" t="s">
        <v>4087</v>
      </c>
      <c r="B795" s="24" t="s">
        <v>593</v>
      </c>
      <c r="C795" s="64" t="s">
        <v>4134</v>
      </c>
      <c r="D795" s="37">
        <v>31706398</v>
      </c>
      <c r="E795" s="67" t="s">
        <v>35</v>
      </c>
      <c r="F795" s="25">
        <v>1250</v>
      </c>
      <c r="G795" s="38">
        <v>0</v>
      </c>
      <c r="H795" s="25">
        <v>1250</v>
      </c>
      <c r="I795" s="38">
        <v>0</v>
      </c>
    </row>
    <row r="796" spans="1:9" x14ac:dyDescent="0.25">
      <c r="A796" s="24" t="s">
        <v>4087</v>
      </c>
      <c r="B796" s="24" t="s">
        <v>593</v>
      </c>
      <c r="C796" s="64" t="s">
        <v>4135</v>
      </c>
      <c r="D796" s="37">
        <v>13852785</v>
      </c>
      <c r="E796" s="67" t="s">
        <v>35</v>
      </c>
      <c r="F796" s="25">
        <v>0.03</v>
      </c>
      <c r="G796" s="38">
        <v>0</v>
      </c>
      <c r="H796" s="25">
        <v>0.04</v>
      </c>
      <c r="I796" s="38">
        <v>0</v>
      </c>
    </row>
    <row r="797" spans="1:9" x14ac:dyDescent="0.25">
      <c r="A797" s="24" t="s">
        <v>4087</v>
      </c>
      <c r="B797" s="24" t="s">
        <v>593</v>
      </c>
      <c r="C797" s="64" t="s">
        <v>4136</v>
      </c>
      <c r="D797" s="37">
        <v>33682091</v>
      </c>
      <c r="E797" s="67" t="s">
        <v>35</v>
      </c>
      <c r="F797" s="25">
        <v>1500</v>
      </c>
      <c r="G797" s="38">
        <v>0</v>
      </c>
      <c r="H797" s="25">
        <v>500</v>
      </c>
      <c r="I797" s="38">
        <v>0</v>
      </c>
    </row>
    <row r="798" spans="1:9" x14ac:dyDescent="0.25">
      <c r="A798" s="24" t="s">
        <v>4087</v>
      </c>
      <c r="B798" s="24" t="s">
        <v>593</v>
      </c>
      <c r="C798" s="64" t="s">
        <v>4137</v>
      </c>
      <c r="D798" s="37">
        <v>21560766</v>
      </c>
      <c r="E798" s="67" t="s">
        <v>35</v>
      </c>
      <c r="F798" s="25">
        <v>2549.37</v>
      </c>
      <c r="G798" s="38">
        <v>0</v>
      </c>
      <c r="H798" s="25">
        <v>2736.27</v>
      </c>
      <c r="I798" s="38">
        <v>0</v>
      </c>
    </row>
    <row r="799" spans="1:9" ht="31.5" x14ac:dyDescent="0.25">
      <c r="A799" s="24" t="s">
        <v>4087</v>
      </c>
      <c r="B799" s="24" t="s">
        <v>593</v>
      </c>
      <c r="C799" s="64" t="s">
        <v>4138</v>
      </c>
      <c r="D799" s="37">
        <v>5472620</v>
      </c>
      <c r="E799" s="67" t="s">
        <v>35</v>
      </c>
      <c r="F799" s="25">
        <v>0</v>
      </c>
      <c r="G799" s="38">
        <v>434604.42</v>
      </c>
      <c r="H799" s="25">
        <v>1041562.94</v>
      </c>
      <c r="I799" s="38">
        <v>434604.42</v>
      </c>
    </row>
    <row r="800" spans="1:9" x14ac:dyDescent="0.25">
      <c r="A800" s="24" t="s">
        <v>4087</v>
      </c>
      <c r="B800" s="24" t="s">
        <v>593</v>
      </c>
      <c r="C800" s="28" t="s">
        <v>4596</v>
      </c>
      <c r="D800" s="37" t="s">
        <v>34</v>
      </c>
      <c r="E800" s="67" t="s">
        <v>35</v>
      </c>
      <c r="F800" s="25">
        <v>54</v>
      </c>
      <c r="G800" s="38">
        <v>0</v>
      </c>
      <c r="H800" s="25">
        <v>1722</v>
      </c>
      <c r="I800" s="38">
        <v>0</v>
      </c>
    </row>
    <row r="801" spans="1:9" x14ac:dyDescent="0.25">
      <c r="A801" s="24" t="s">
        <v>4087</v>
      </c>
      <c r="B801" s="24" t="s">
        <v>593</v>
      </c>
      <c r="C801" s="28" t="s">
        <v>4596</v>
      </c>
      <c r="D801" s="37" t="s">
        <v>34</v>
      </c>
      <c r="E801" s="67" t="s">
        <v>35</v>
      </c>
      <c r="F801" s="25">
        <v>279</v>
      </c>
      <c r="G801" s="38">
        <v>0</v>
      </c>
      <c r="H801" s="25">
        <v>279</v>
      </c>
      <c r="I801" s="38">
        <v>0</v>
      </c>
    </row>
    <row r="802" spans="1:9" x14ac:dyDescent="0.25">
      <c r="A802" s="24" t="s">
        <v>4087</v>
      </c>
      <c r="B802" s="24" t="s">
        <v>593</v>
      </c>
      <c r="C802" s="28" t="s">
        <v>4596</v>
      </c>
      <c r="D802" s="37" t="s">
        <v>34</v>
      </c>
      <c r="E802" s="67" t="s">
        <v>35</v>
      </c>
      <c r="F802" s="25">
        <v>0</v>
      </c>
      <c r="G802" s="25">
        <v>0</v>
      </c>
      <c r="H802" s="25">
        <v>2006.33</v>
      </c>
      <c r="I802" s="25">
        <v>0</v>
      </c>
    </row>
    <row r="803" spans="1:9" x14ac:dyDescent="0.25">
      <c r="A803" s="24" t="s">
        <v>4087</v>
      </c>
      <c r="B803" s="24" t="s">
        <v>593</v>
      </c>
      <c r="C803" s="28" t="s">
        <v>4596</v>
      </c>
      <c r="D803" s="37" t="s">
        <v>34</v>
      </c>
      <c r="E803" s="67" t="s">
        <v>35</v>
      </c>
      <c r="F803" s="25">
        <v>735</v>
      </c>
      <c r="G803" s="38">
        <v>0</v>
      </c>
      <c r="H803" s="25">
        <v>175</v>
      </c>
      <c r="I803" s="38">
        <v>0</v>
      </c>
    </row>
    <row r="804" spans="1:9" x14ac:dyDescent="0.25">
      <c r="A804" s="24" t="s">
        <v>4087</v>
      </c>
      <c r="B804" s="24" t="s">
        <v>593</v>
      </c>
      <c r="C804" s="64" t="s">
        <v>4139</v>
      </c>
      <c r="D804" s="37" t="s">
        <v>34</v>
      </c>
      <c r="E804" s="67" t="s">
        <v>35</v>
      </c>
      <c r="F804" s="25">
        <v>0</v>
      </c>
      <c r="G804" s="25">
        <v>0</v>
      </c>
      <c r="H804" s="25">
        <v>0</v>
      </c>
      <c r="I804" s="25">
        <v>0</v>
      </c>
    </row>
    <row r="805" spans="1:9" ht="31.5" x14ac:dyDescent="0.25">
      <c r="A805" s="24" t="s">
        <v>4087</v>
      </c>
      <c r="B805" s="24" t="s">
        <v>593</v>
      </c>
      <c r="C805" s="64" t="s">
        <v>4140</v>
      </c>
      <c r="D805" s="37">
        <v>31319242</v>
      </c>
      <c r="E805" s="67" t="s">
        <v>35</v>
      </c>
      <c r="F805" s="25">
        <v>0</v>
      </c>
      <c r="G805" s="25">
        <v>0</v>
      </c>
      <c r="H805" s="25">
        <v>8368.18</v>
      </c>
      <c r="I805" s="25">
        <v>0</v>
      </c>
    </row>
    <row r="806" spans="1:9" x14ac:dyDescent="0.25">
      <c r="A806" s="24" t="s">
        <v>4087</v>
      </c>
      <c r="B806" s="24" t="s">
        <v>593</v>
      </c>
      <c r="C806" s="64" t="s">
        <v>4141</v>
      </c>
      <c r="D806" s="37">
        <v>38313903</v>
      </c>
      <c r="E806" s="67" t="s">
        <v>35</v>
      </c>
      <c r="F806" s="25">
        <v>0</v>
      </c>
      <c r="G806" s="25">
        <v>0</v>
      </c>
      <c r="H806" s="25">
        <v>710.01</v>
      </c>
      <c r="I806" s="25">
        <v>0</v>
      </c>
    </row>
    <row r="807" spans="1:9" x14ac:dyDescent="0.25">
      <c r="A807" s="24" t="s">
        <v>4087</v>
      </c>
      <c r="B807" s="24" t="s">
        <v>593</v>
      </c>
      <c r="C807" s="64" t="s">
        <v>4142</v>
      </c>
      <c r="D807" s="37">
        <v>34992829</v>
      </c>
      <c r="E807" s="67" t="s">
        <v>35</v>
      </c>
      <c r="F807" s="25">
        <v>0</v>
      </c>
      <c r="G807" s="25">
        <v>0</v>
      </c>
      <c r="H807" s="25">
        <v>110</v>
      </c>
      <c r="I807" s="25">
        <v>0</v>
      </c>
    </row>
    <row r="808" spans="1:9" x14ac:dyDescent="0.25">
      <c r="A808" s="24" t="s">
        <v>4087</v>
      </c>
      <c r="B808" s="24" t="s">
        <v>593</v>
      </c>
      <c r="C808" s="64" t="s">
        <v>4143</v>
      </c>
      <c r="D808" s="37">
        <v>32490244</v>
      </c>
      <c r="E808" s="67" t="s">
        <v>35</v>
      </c>
      <c r="F808" s="25">
        <v>0</v>
      </c>
      <c r="G808" s="25">
        <v>0</v>
      </c>
      <c r="H808" s="25">
        <v>749</v>
      </c>
      <c r="I808" s="25">
        <v>0</v>
      </c>
    </row>
    <row r="809" spans="1:9" ht="31.5" x14ac:dyDescent="0.25">
      <c r="A809" s="24" t="s">
        <v>4087</v>
      </c>
      <c r="B809" s="24" t="s">
        <v>593</v>
      </c>
      <c r="C809" s="64" t="s">
        <v>4144</v>
      </c>
      <c r="D809" s="37">
        <v>36865753</v>
      </c>
      <c r="E809" s="67" t="s">
        <v>35</v>
      </c>
      <c r="F809" s="25">
        <v>0</v>
      </c>
      <c r="G809" s="25">
        <v>0</v>
      </c>
      <c r="H809" s="25">
        <v>92</v>
      </c>
      <c r="I809" s="25">
        <v>0</v>
      </c>
    </row>
    <row r="810" spans="1:9" x14ac:dyDescent="0.25">
      <c r="A810" s="24" t="s">
        <v>4087</v>
      </c>
      <c r="B810" s="24" t="s">
        <v>593</v>
      </c>
      <c r="C810" s="64" t="s">
        <v>4145</v>
      </c>
      <c r="D810" s="37">
        <v>39458804</v>
      </c>
      <c r="E810" s="67" t="s">
        <v>35</v>
      </c>
      <c r="F810" s="25">
        <v>0</v>
      </c>
      <c r="G810" s="25">
        <v>0</v>
      </c>
      <c r="H810" s="25">
        <v>5000</v>
      </c>
      <c r="I810" s="25">
        <v>0</v>
      </c>
    </row>
    <row r="811" spans="1:9" x14ac:dyDescent="0.25">
      <c r="A811" s="26" t="s">
        <v>45</v>
      </c>
      <c r="B811" s="26" t="s">
        <v>34</v>
      </c>
      <c r="C811" s="26" t="s">
        <v>34</v>
      </c>
      <c r="D811" s="26" t="s">
        <v>34</v>
      </c>
      <c r="E811" s="26" t="s">
        <v>34</v>
      </c>
      <c r="F811" s="27">
        <f>SUM(F775:F810)</f>
        <v>1823017.6700000004</v>
      </c>
      <c r="G811" s="48">
        <f>SUM(G775:G810)</f>
        <v>434604.42</v>
      </c>
      <c r="H811" s="27">
        <f>SUM(H775:H810)</f>
        <v>2495509.1</v>
      </c>
      <c r="I811" s="48">
        <f>SUM(I775:I810)</f>
        <v>434604.42</v>
      </c>
    </row>
    <row r="812" spans="1:9" x14ac:dyDescent="0.25">
      <c r="A812" s="36" t="s">
        <v>2648</v>
      </c>
      <c r="B812" s="36">
        <v>24796498</v>
      </c>
      <c r="C812" s="36" t="s">
        <v>4153</v>
      </c>
      <c r="D812" s="36">
        <v>31448144</v>
      </c>
      <c r="E812" s="20" t="s">
        <v>78</v>
      </c>
      <c r="F812" s="25">
        <v>0</v>
      </c>
      <c r="G812" s="25">
        <v>0</v>
      </c>
      <c r="H812" s="21">
        <v>360000</v>
      </c>
      <c r="I812" s="25">
        <v>0</v>
      </c>
    </row>
    <row r="813" spans="1:9" x14ac:dyDescent="0.25">
      <c r="A813" s="36" t="s">
        <v>2648</v>
      </c>
      <c r="B813" s="36">
        <v>24796498</v>
      </c>
      <c r="C813" s="36" t="s">
        <v>2731</v>
      </c>
      <c r="D813" s="36">
        <v>32459822</v>
      </c>
      <c r="E813" s="20" t="s">
        <v>35</v>
      </c>
      <c r="F813" s="25">
        <v>0</v>
      </c>
      <c r="G813" s="25">
        <v>0</v>
      </c>
      <c r="H813" s="21">
        <v>1943.55</v>
      </c>
      <c r="I813" s="25">
        <v>0</v>
      </c>
    </row>
    <row r="814" spans="1:9" x14ac:dyDescent="0.25">
      <c r="A814" s="36" t="s">
        <v>2648</v>
      </c>
      <c r="B814" s="36">
        <v>24796498</v>
      </c>
      <c r="C814" s="36" t="s">
        <v>4154</v>
      </c>
      <c r="D814" s="36">
        <v>24789699</v>
      </c>
      <c r="E814" s="20" t="s">
        <v>78</v>
      </c>
      <c r="F814" s="25">
        <v>0</v>
      </c>
      <c r="G814" s="25">
        <v>0</v>
      </c>
      <c r="H814" s="21">
        <v>550000</v>
      </c>
      <c r="I814" s="25">
        <v>0</v>
      </c>
    </row>
    <row r="815" spans="1:9" ht="31.5" x14ac:dyDescent="0.25">
      <c r="A815" s="36" t="s">
        <v>2648</v>
      </c>
      <c r="B815" s="36">
        <v>24796498</v>
      </c>
      <c r="C815" s="36" t="s">
        <v>4155</v>
      </c>
      <c r="D815" s="36">
        <v>42129888</v>
      </c>
      <c r="E815" s="20" t="s">
        <v>35</v>
      </c>
      <c r="F815" s="25">
        <v>0</v>
      </c>
      <c r="G815" s="25">
        <v>0</v>
      </c>
      <c r="H815" s="21">
        <v>9999.75</v>
      </c>
      <c r="I815" s="25">
        <v>0</v>
      </c>
    </row>
    <row r="816" spans="1:9" x14ac:dyDescent="0.25">
      <c r="A816" s="36" t="s">
        <v>2648</v>
      </c>
      <c r="B816" s="36">
        <v>24796498</v>
      </c>
      <c r="C816" s="36" t="s">
        <v>4156</v>
      </c>
      <c r="D816" s="36">
        <v>33310550</v>
      </c>
      <c r="E816" s="20" t="s">
        <v>35</v>
      </c>
      <c r="F816" s="25">
        <v>0</v>
      </c>
      <c r="G816" s="25">
        <v>0</v>
      </c>
      <c r="H816" s="21">
        <v>27500</v>
      </c>
      <c r="I816" s="25">
        <v>0</v>
      </c>
    </row>
    <row r="817" spans="1:9" x14ac:dyDescent="0.25">
      <c r="A817" s="36" t="s">
        <v>2648</v>
      </c>
      <c r="B817" s="36">
        <v>24796498</v>
      </c>
      <c r="C817" s="36" t="s">
        <v>3331</v>
      </c>
      <c r="D817" s="36">
        <v>21560766</v>
      </c>
      <c r="E817" s="30" t="s">
        <v>35</v>
      </c>
      <c r="F817" s="25">
        <v>0</v>
      </c>
      <c r="G817" s="25">
        <v>0</v>
      </c>
      <c r="H817" s="21">
        <v>419.98</v>
      </c>
      <c r="I817" s="25">
        <v>0</v>
      </c>
    </row>
    <row r="818" spans="1:9" x14ac:dyDescent="0.25">
      <c r="A818" s="36" t="s">
        <v>2648</v>
      </c>
      <c r="B818" s="36">
        <v>24796498</v>
      </c>
      <c r="C818" s="28" t="s">
        <v>4596</v>
      </c>
      <c r="D818" s="36" t="s">
        <v>34</v>
      </c>
      <c r="E818" s="20" t="s">
        <v>35</v>
      </c>
      <c r="F818" s="25">
        <v>0</v>
      </c>
      <c r="G818" s="25">
        <v>0</v>
      </c>
      <c r="H818" s="21">
        <v>6200</v>
      </c>
      <c r="I818" s="25">
        <v>0</v>
      </c>
    </row>
    <row r="819" spans="1:9" x14ac:dyDescent="0.25">
      <c r="A819" s="36" t="s">
        <v>2648</v>
      </c>
      <c r="B819" s="36">
        <v>24796498</v>
      </c>
      <c r="C819" s="28" t="s">
        <v>4596</v>
      </c>
      <c r="D819" s="36" t="s">
        <v>34</v>
      </c>
      <c r="E819" s="20" t="s">
        <v>35</v>
      </c>
      <c r="F819" s="25">
        <v>0</v>
      </c>
      <c r="G819" s="25">
        <v>0</v>
      </c>
      <c r="H819" s="21">
        <v>18218.8</v>
      </c>
      <c r="I819" s="25">
        <v>0</v>
      </c>
    </row>
    <row r="820" spans="1:9" ht="31.5" x14ac:dyDescent="0.25">
      <c r="A820" s="36" t="s">
        <v>2648</v>
      </c>
      <c r="B820" s="36">
        <v>24796498</v>
      </c>
      <c r="C820" s="36" t="s">
        <v>4157</v>
      </c>
      <c r="D820" s="36">
        <v>16400836</v>
      </c>
      <c r="E820" s="20" t="s">
        <v>35</v>
      </c>
      <c r="F820" s="25">
        <v>0</v>
      </c>
      <c r="G820" s="25">
        <v>0</v>
      </c>
      <c r="H820" s="21">
        <v>100</v>
      </c>
      <c r="I820" s="25">
        <v>0</v>
      </c>
    </row>
    <row r="821" spans="1:9" x14ac:dyDescent="0.25">
      <c r="A821" s="36" t="s">
        <v>2648</v>
      </c>
      <c r="B821" s="36">
        <v>24796498</v>
      </c>
      <c r="C821" s="28" t="s">
        <v>4596</v>
      </c>
      <c r="D821" s="36" t="s">
        <v>34</v>
      </c>
      <c r="E821" s="20" t="s">
        <v>35</v>
      </c>
      <c r="F821" s="21">
        <v>5090</v>
      </c>
      <c r="G821" s="25">
        <v>0</v>
      </c>
      <c r="H821" s="25">
        <v>0</v>
      </c>
      <c r="I821" s="25">
        <v>0</v>
      </c>
    </row>
    <row r="822" spans="1:9" x14ac:dyDescent="0.25">
      <c r="A822" s="26" t="s">
        <v>45</v>
      </c>
      <c r="B822" s="26" t="s">
        <v>34</v>
      </c>
      <c r="C822" s="26" t="s">
        <v>34</v>
      </c>
      <c r="D822" s="26" t="s">
        <v>34</v>
      </c>
      <c r="E822" s="26" t="s">
        <v>34</v>
      </c>
      <c r="F822" s="27">
        <f>SUM(F812:F821)</f>
        <v>5090</v>
      </c>
      <c r="G822" s="27">
        <f>SUM(G812:G821)</f>
        <v>0</v>
      </c>
      <c r="H822" s="27">
        <f>SUM(H812:H821)</f>
        <v>974382.08000000007</v>
      </c>
      <c r="I822" s="27">
        <f>SUM(I812:I821)</f>
        <v>0</v>
      </c>
    </row>
    <row r="823" spans="1:9" ht="31.5" x14ac:dyDescent="0.25">
      <c r="A823" s="33" t="s">
        <v>4696</v>
      </c>
      <c r="B823" s="20" t="s">
        <v>2605</v>
      </c>
      <c r="C823" s="20" t="s">
        <v>4162</v>
      </c>
      <c r="D823" s="20" t="s">
        <v>2491</v>
      </c>
      <c r="E823" s="20" t="s">
        <v>35</v>
      </c>
      <c r="F823" s="21">
        <v>0</v>
      </c>
      <c r="G823" s="21">
        <v>0</v>
      </c>
      <c r="H823" s="21">
        <v>1940.16</v>
      </c>
      <c r="I823" s="21">
        <v>0</v>
      </c>
    </row>
    <row r="824" spans="1:9" x14ac:dyDescent="0.25">
      <c r="A824" s="34" t="s">
        <v>45</v>
      </c>
      <c r="B824" s="34" t="s">
        <v>34</v>
      </c>
      <c r="C824" s="34" t="s">
        <v>34</v>
      </c>
      <c r="D824" s="34" t="s">
        <v>34</v>
      </c>
      <c r="E824" s="34" t="s">
        <v>34</v>
      </c>
      <c r="F824" s="27">
        <f>SUM(F823)</f>
        <v>0</v>
      </c>
      <c r="G824" s="27">
        <f>SUM(G823)</f>
        <v>0</v>
      </c>
      <c r="H824" s="27">
        <f>SUM(H823)</f>
        <v>1940.16</v>
      </c>
      <c r="I824" s="27">
        <f>SUM(I823)</f>
        <v>0</v>
      </c>
    </row>
    <row r="825" spans="1:9" x14ac:dyDescent="0.25">
      <c r="A825" s="24" t="s">
        <v>4163</v>
      </c>
      <c r="B825" s="24" t="s">
        <v>4164</v>
      </c>
      <c r="C825" s="24" t="s">
        <v>34</v>
      </c>
      <c r="D825" s="24" t="s">
        <v>34</v>
      </c>
      <c r="E825" s="24" t="s">
        <v>34</v>
      </c>
      <c r="F825" s="21">
        <v>0</v>
      </c>
      <c r="G825" s="21">
        <v>0</v>
      </c>
      <c r="H825" s="21">
        <v>0</v>
      </c>
      <c r="I825" s="21">
        <v>0</v>
      </c>
    </row>
    <row r="826" spans="1:9" x14ac:dyDescent="0.25">
      <c r="A826" s="26" t="s">
        <v>45</v>
      </c>
      <c r="B826" s="26" t="s">
        <v>34</v>
      </c>
      <c r="C826" s="26" t="s">
        <v>34</v>
      </c>
      <c r="D826" s="26" t="s">
        <v>34</v>
      </c>
      <c r="E826" s="26" t="s">
        <v>34</v>
      </c>
      <c r="F826" s="27">
        <f>SUM(F825)</f>
        <v>0</v>
      </c>
      <c r="G826" s="27">
        <f>SUM(G825)</f>
        <v>0</v>
      </c>
      <c r="H826" s="27">
        <f>SUM(H825)</f>
        <v>0</v>
      </c>
      <c r="I826" s="27">
        <f>SUM(I825)</f>
        <v>0</v>
      </c>
    </row>
    <row r="827" spans="1:9" x14ac:dyDescent="0.25">
      <c r="A827" s="46" t="s">
        <v>4165</v>
      </c>
      <c r="B827" s="46" t="s">
        <v>4166</v>
      </c>
      <c r="C827" s="46" t="s">
        <v>73</v>
      </c>
      <c r="D827" s="46" t="s">
        <v>51</v>
      </c>
      <c r="E827" s="46" t="s">
        <v>35</v>
      </c>
      <c r="F827" s="38">
        <v>2320</v>
      </c>
      <c r="G827" s="38">
        <v>0</v>
      </c>
      <c r="H827" s="38">
        <v>3745</v>
      </c>
      <c r="I827" s="38">
        <v>0</v>
      </c>
    </row>
    <row r="828" spans="1:9" x14ac:dyDescent="0.25">
      <c r="A828" s="46" t="s">
        <v>4165</v>
      </c>
      <c r="B828" s="46" t="s">
        <v>4166</v>
      </c>
      <c r="C828" s="46" t="s">
        <v>4172</v>
      </c>
      <c r="D828" s="46"/>
      <c r="E828" s="46" t="s">
        <v>35</v>
      </c>
      <c r="F828" s="38">
        <v>0</v>
      </c>
      <c r="G828" s="38">
        <v>0</v>
      </c>
      <c r="H828" s="38">
        <v>8268</v>
      </c>
      <c r="I828" s="38">
        <v>0</v>
      </c>
    </row>
    <row r="829" spans="1:9" ht="31.5" x14ac:dyDescent="0.25">
      <c r="A829" s="46" t="s">
        <v>4165</v>
      </c>
      <c r="B829" s="46" t="s">
        <v>4166</v>
      </c>
      <c r="C829" s="46" t="str">
        <f>'[1]Кредитор. заборг. на 01.01.2020'!$D$4</f>
        <v>ММВУВД ФССУ в Миколаївській обл.</v>
      </c>
      <c r="D829" s="46">
        <f>'[1]Кредитор. заборг. на 01.01.2020'!$E$4</f>
        <v>41416805</v>
      </c>
      <c r="E829" s="46" t="s">
        <v>29</v>
      </c>
      <c r="F829" s="38">
        <v>5286</v>
      </c>
      <c r="G829" s="38">
        <v>0</v>
      </c>
      <c r="H829" s="38">
        <v>34785</v>
      </c>
      <c r="I829" s="38">
        <v>0</v>
      </c>
    </row>
    <row r="830" spans="1:9" x14ac:dyDescent="0.25">
      <c r="A830" s="46" t="s">
        <v>4165</v>
      </c>
      <c r="B830" s="46" t="s">
        <v>4166</v>
      </c>
      <c r="C830" s="46" t="str">
        <f>'[1]Кредитор. заборг. на 01.01.2020'!$D$2</f>
        <v>УК у м. Миколаєві</v>
      </c>
      <c r="D830" s="46">
        <f>'[1]Кредитор. заборг. на 01.01.2020'!$E$3</f>
        <v>37992781</v>
      </c>
      <c r="E830" s="46" t="s">
        <v>32</v>
      </c>
      <c r="F830" s="38">
        <v>17484</v>
      </c>
      <c r="G830" s="38">
        <v>0</v>
      </c>
      <c r="H830" s="38">
        <v>30536</v>
      </c>
      <c r="I830" s="38">
        <v>0</v>
      </c>
    </row>
    <row r="831" spans="1:9" x14ac:dyDescent="0.25">
      <c r="A831" s="46" t="s">
        <v>4165</v>
      </c>
      <c r="B831" s="46" t="s">
        <v>4166</v>
      </c>
      <c r="C831" s="46" t="str">
        <f>'[1]Кредитор. заборг. на 01.01.2020'!$D$3</f>
        <v>УК у м. Миколаєві</v>
      </c>
      <c r="D831" s="46">
        <f>'[1]Кредитор. заборг. на 01.01.2020'!$E$3</f>
        <v>37992781</v>
      </c>
      <c r="E831" s="46" t="s">
        <v>32</v>
      </c>
      <c r="F831" s="38">
        <v>1059</v>
      </c>
      <c r="G831" s="38">
        <v>0</v>
      </c>
      <c r="H831" s="38">
        <v>8426</v>
      </c>
      <c r="I831" s="38">
        <v>0</v>
      </c>
    </row>
    <row r="832" spans="1:9" x14ac:dyDescent="0.25">
      <c r="A832" s="46" t="s">
        <v>4165</v>
      </c>
      <c r="B832" s="46" t="s">
        <v>4166</v>
      </c>
      <c r="C832" s="46" t="str">
        <f>'[1]Кредитор. заборг. на 01.01.2020'!$D$6</f>
        <v xml:space="preserve"> АТ "ОГС "МИКОЛАЇВГАЗ"</v>
      </c>
      <c r="D832" s="46">
        <f>'[1]Кредитор. заборг. на 01.01.2020'!$E$6</f>
        <v>5410263</v>
      </c>
      <c r="E832" s="46" t="s">
        <v>35</v>
      </c>
      <c r="F832" s="38">
        <v>2121</v>
      </c>
      <c r="G832" s="38">
        <v>0</v>
      </c>
      <c r="H832" s="38">
        <v>0</v>
      </c>
      <c r="I832" s="38">
        <v>0</v>
      </c>
    </row>
    <row r="833" spans="1:11" x14ac:dyDescent="0.25">
      <c r="A833" s="46" t="s">
        <v>4165</v>
      </c>
      <c r="B833" s="46" t="s">
        <v>4166</v>
      </c>
      <c r="C833" s="46" t="str">
        <f>'[1]Кредитор. заборг. на 01.01.2020'!$D$7</f>
        <v>ТОВ "МИКОЛАЇВГАЗ ЗБУТ"</v>
      </c>
      <c r="D833" s="46">
        <f>'[1]Кредитор. заборг. на 01.01.2020'!$E$7</f>
        <v>39589483</v>
      </c>
      <c r="E833" s="46" t="s">
        <v>35</v>
      </c>
      <c r="F833" s="38">
        <v>1310</v>
      </c>
      <c r="G833" s="38">
        <v>0</v>
      </c>
      <c r="H833" s="38">
        <v>0</v>
      </c>
      <c r="I833" s="38">
        <v>0</v>
      </c>
    </row>
    <row r="834" spans="1:11" ht="31.5" x14ac:dyDescent="0.25">
      <c r="A834" s="46" t="s">
        <v>4165</v>
      </c>
      <c r="B834" s="46" t="s">
        <v>4166</v>
      </c>
      <c r="C834" s="46" t="str">
        <f>'[1]Кредитор. заборг. на 01.01.2020'!$D$8</f>
        <v>ТОВ "ПОЛІКЛІНІКА БЕЗ ЧЕРГ"</v>
      </c>
      <c r="D834" s="46">
        <f>'[1]Кредитор. заборг. на 01.01.2020'!$E$8</f>
        <v>40635176</v>
      </c>
      <c r="E834" s="46" t="s">
        <v>35</v>
      </c>
      <c r="F834" s="38">
        <v>6111</v>
      </c>
      <c r="G834" s="38">
        <v>0</v>
      </c>
      <c r="H834" s="38">
        <v>0</v>
      </c>
      <c r="I834" s="38">
        <v>0</v>
      </c>
    </row>
    <row r="835" spans="1:11" x14ac:dyDescent="0.25">
      <c r="A835" s="47" t="s">
        <v>45</v>
      </c>
      <c r="B835" s="47" t="s">
        <v>34</v>
      </c>
      <c r="C835" s="47" t="s">
        <v>34</v>
      </c>
      <c r="D835" s="47" t="s">
        <v>34</v>
      </c>
      <c r="E835" s="47" t="s">
        <v>34</v>
      </c>
      <c r="F835" s="48">
        <f>SUM(F827:F834)</f>
        <v>35691</v>
      </c>
      <c r="G835" s="48">
        <f>SUM(G827:G834)</f>
        <v>0</v>
      </c>
      <c r="H835" s="48">
        <f>SUM(H827:H834)</f>
        <v>85760</v>
      </c>
      <c r="I835" s="48">
        <f>SUM(I827:I834)</f>
        <v>0</v>
      </c>
    </row>
    <row r="836" spans="1:11" ht="47.25" x14ac:dyDescent="0.25">
      <c r="A836" s="36" t="s">
        <v>4687</v>
      </c>
      <c r="B836" s="20" t="s">
        <v>4173</v>
      </c>
      <c r="C836" s="29" t="s">
        <v>4187</v>
      </c>
      <c r="D836" s="36">
        <v>37992781</v>
      </c>
      <c r="E836" s="20" t="s">
        <v>32</v>
      </c>
      <c r="F836" s="21">
        <v>7082.84</v>
      </c>
      <c r="G836" s="21">
        <v>0</v>
      </c>
      <c r="H836" s="21">
        <v>4202.3100000000004</v>
      </c>
      <c r="I836" s="21">
        <v>0</v>
      </c>
    </row>
    <row r="837" spans="1:11" ht="31.5" x14ac:dyDescent="0.25">
      <c r="A837" s="36" t="s">
        <v>4687</v>
      </c>
      <c r="B837" s="20" t="s">
        <v>4173</v>
      </c>
      <c r="C837" s="29" t="s">
        <v>4188</v>
      </c>
      <c r="D837" s="36">
        <v>37992781</v>
      </c>
      <c r="E837" s="20" t="s">
        <v>32</v>
      </c>
      <c r="F837" s="21">
        <v>0</v>
      </c>
      <c r="G837" s="21">
        <v>0</v>
      </c>
      <c r="H837" s="21">
        <v>4216.8</v>
      </c>
      <c r="I837" s="21">
        <v>0</v>
      </c>
    </row>
    <row r="838" spans="1:11" ht="31.5" x14ac:dyDescent="0.25">
      <c r="A838" s="36" t="s">
        <v>4687</v>
      </c>
      <c r="B838" s="20" t="s">
        <v>4173</v>
      </c>
      <c r="C838" s="20" t="s">
        <v>4189</v>
      </c>
      <c r="D838" s="20" t="s">
        <v>1433</v>
      </c>
      <c r="E838" s="20" t="s">
        <v>35</v>
      </c>
      <c r="F838" s="21">
        <v>0</v>
      </c>
      <c r="G838" s="21">
        <v>0</v>
      </c>
      <c r="H838" s="21">
        <v>816.79</v>
      </c>
      <c r="I838" s="21">
        <v>0</v>
      </c>
    </row>
    <row r="839" spans="1:11" ht="31.5" x14ac:dyDescent="0.25">
      <c r="A839" s="36" t="s">
        <v>4687</v>
      </c>
      <c r="B839" s="20" t="s">
        <v>4173</v>
      </c>
      <c r="C839" s="36" t="s">
        <v>4190</v>
      </c>
      <c r="D839" s="36" t="s">
        <v>34</v>
      </c>
      <c r="E839" s="20" t="s">
        <v>26</v>
      </c>
      <c r="F839" s="21">
        <v>46512.639999999999</v>
      </c>
      <c r="G839" s="21">
        <v>0</v>
      </c>
      <c r="H839" s="21">
        <v>30679.46</v>
      </c>
      <c r="I839" s="21">
        <v>0</v>
      </c>
    </row>
    <row r="840" spans="1:11" x14ac:dyDescent="0.25">
      <c r="A840" s="26" t="s">
        <v>45</v>
      </c>
      <c r="B840" s="107" t="s">
        <v>34</v>
      </c>
      <c r="C840" s="107" t="s">
        <v>34</v>
      </c>
      <c r="D840" s="107" t="s">
        <v>34</v>
      </c>
      <c r="E840" s="107" t="s">
        <v>34</v>
      </c>
      <c r="F840" s="27">
        <f>SUM(F836:F839)</f>
        <v>53595.479999999996</v>
      </c>
      <c r="G840" s="27">
        <f>SUM(G836:G839)</f>
        <v>0</v>
      </c>
      <c r="H840" s="27">
        <f>SUM(H836:H839)</f>
        <v>39915.360000000001</v>
      </c>
      <c r="I840" s="27">
        <f>SUM(I836:I839)</f>
        <v>0</v>
      </c>
    </row>
    <row r="841" spans="1:11" ht="31.5" x14ac:dyDescent="0.25">
      <c r="A841" s="52" t="s">
        <v>4705</v>
      </c>
      <c r="B841" s="62" t="s">
        <v>4191</v>
      </c>
      <c r="C841" s="79" t="s">
        <v>4262</v>
      </c>
      <c r="D841" s="80">
        <v>42457989</v>
      </c>
      <c r="E841" s="30" t="s">
        <v>35</v>
      </c>
      <c r="F841" s="78">
        <v>1442.52</v>
      </c>
      <c r="G841" s="50">
        <v>0</v>
      </c>
      <c r="H841" s="78">
        <v>1784.32</v>
      </c>
      <c r="I841" s="50">
        <v>0</v>
      </c>
      <c r="J841" s="14"/>
      <c r="K841" s="6"/>
    </row>
    <row r="842" spans="1:11" ht="31.5" x14ac:dyDescent="0.25">
      <c r="A842" s="52" t="s">
        <v>4705</v>
      </c>
      <c r="B842" s="62" t="s">
        <v>4191</v>
      </c>
      <c r="C842" s="79" t="s">
        <v>4263</v>
      </c>
      <c r="D842" s="80">
        <v>24447183</v>
      </c>
      <c r="E842" s="30" t="s">
        <v>35</v>
      </c>
      <c r="F842" s="78">
        <v>0.2</v>
      </c>
      <c r="G842" s="50">
        <v>0</v>
      </c>
      <c r="H842" s="78">
        <v>0.2</v>
      </c>
      <c r="I842" s="50">
        <v>0</v>
      </c>
      <c r="J842" s="14"/>
      <c r="K842" s="7"/>
    </row>
    <row r="843" spans="1:11" ht="31.5" x14ac:dyDescent="0.25">
      <c r="A843" s="52" t="s">
        <v>4705</v>
      </c>
      <c r="B843" s="62" t="s">
        <v>4191</v>
      </c>
      <c r="C843" s="79" t="s">
        <v>4264</v>
      </c>
      <c r="D843" s="80">
        <v>40168857</v>
      </c>
      <c r="E843" s="30" t="s">
        <v>35</v>
      </c>
      <c r="F843" s="78">
        <v>0</v>
      </c>
      <c r="G843" s="50">
        <v>0</v>
      </c>
      <c r="H843" s="78">
        <v>3055.8</v>
      </c>
      <c r="I843" s="50">
        <v>0</v>
      </c>
      <c r="J843" s="14"/>
      <c r="K843" s="8"/>
    </row>
    <row r="844" spans="1:11" ht="31.5" x14ac:dyDescent="0.25">
      <c r="A844" s="52" t="s">
        <v>4705</v>
      </c>
      <c r="B844" s="62" t="s">
        <v>4191</v>
      </c>
      <c r="C844" s="79" t="s">
        <v>4265</v>
      </c>
      <c r="D844" s="80">
        <v>22430066</v>
      </c>
      <c r="E844" s="30" t="s">
        <v>35</v>
      </c>
      <c r="F844" s="78">
        <v>613082.24</v>
      </c>
      <c r="G844" s="50">
        <v>0</v>
      </c>
      <c r="H844" s="78">
        <v>362816.37</v>
      </c>
      <c r="I844" s="50">
        <v>0</v>
      </c>
      <c r="J844" s="14"/>
      <c r="K844" s="6"/>
    </row>
    <row r="845" spans="1:11" ht="31.5" x14ac:dyDescent="0.25">
      <c r="A845" s="52" t="s">
        <v>4705</v>
      </c>
      <c r="B845" s="62" t="s">
        <v>4191</v>
      </c>
      <c r="C845" s="79" t="s">
        <v>4266</v>
      </c>
      <c r="D845" s="80">
        <v>22425697</v>
      </c>
      <c r="E845" s="30" t="s">
        <v>35</v>
      </c>
      <c r="F845" s="78">
        <v>0</v>
      </c>
      <c r="G845" s="50">
        <v>0</v>
      </c>
      <c r="H845" s="78">
        <v>2344.2199999999998</v>
      </c>
      <c r="I845" s="50">
        <v>0</v>
      </c>
      <c r="J845" s="14"/>
      <c r="K845" s="8"/>
    </row>
    <row r="846" spans="1:11" ht="31.5" x14ac:dyDescent="0.25">
      <c r="A846" s="52" t="s">
        <v>4705</v>
      </c>
      <c r="B846" s="62" t="s">
        <v>4191</v>
      </c>
      <c r="C846" s="79" t="s">
        <v>4267</v>
      </c>
      <c r="D846" s="80">
        <v>32542936</v>
      </c>
      <c r="E846" s="30" t="s">
        <v>35</v>
      </c>
      <c r="F846" s="78">
        <v>0</v>
      </c>
      <c r="G846" s="50">
        <v>0</v>
      </c>
      <c r="H846" s="78">
        <v>0.2</v>
      </c>
      <c r="I846" s="50">
        <v>0</v>
      </c>
      <c r="J846" s="14"/>
      <c r="K846" s="8"/>
    </row>
    <row r="847" spans="1:11" ht="31.5" x14ac:dyDescent="0.25">
      <c r="A847" s="52" t="s">
        <v>4705</v>
      </c>
      <c r="B847" s="62" t="s">
        <v>4191</v>
      </c>
      <c r="C847" s="79" t="s">
        <v>4268</v>
      </c>
      <c r="D847" s="80">
        <v>33513988</v>
      </c>
      <c r="E847" s="30" t="s">
        <v>35</v>
      </c>
      <c r="F847" s="78">
        <v>108.67</v>
      </c>
      <c r="G847" s="50">
        <v>0</v>
      </c>
      <c r="H847" s="78">
        <v>108.67</v>
      </c>
      <c r="I847" s="50">
        <v>0</v>
      </c>
      <c r="J847" s="14"/>
      <c r="K847" s="7"/>
    </row>
    <row r="848" spans="1:11" ht="31.5" x14ac:dyDescent="0.25">
      <c r="A848" s="52" t="s">
        <v>4705</v>
      </c>
      <c r="B848" s="62" t="s">
        <v>4191</v>
      </c>
      <c r="C848" s="79" t="s">
        <v>4269</v>
      </c>
      <c r="D848" s="80">
        <v>38925300</v>
      </c>
      <c r="E848" s="30" t="s">
        <v>35</v>
      </c>
      <c r="F848" s="78">
        <v>477118.26</v>
      </c>
      <c r="G848" s="50">
        <v>0</v>
      </c>
      <c r="H848" s="78">
        <v>530994.42000000004</v>
      </c>
      <c r="I848" s="50">
        <v>0</v>
      </c>
      <c r="J848" s="14"/>
      <c r="K848" s="6"/>
    </row>
    <row r="849" spans="1:11" ht="31.5" x14ac:dyDescent="0.25">
      <c r="A849" s="52" t="s">
        <v>4705</v>
      </c>
      <c r="B849" s="62" t="s">
        <v>4191</v>
      </c>
      <c r="C849" s="79" t="s">
        <v>4270</v>
      </c>
      <c r="D849" s="80">
        <v>39117778</v>
      </c>
      <c r="E849" s="30" t="s">
        <v>35</v>
      </c>
      <c r="F849" s="78">
        <v>7827.83</v>
      </c>
      <c r="G849" s="50">
        <v>0</v>
      </c>
      <c r="H849" s="78">
        <v>431.64</v>
      </c>
      <c r="I849" s="50">
        <v>0</v>
      </c>
      <c r="J849" s="14"/>
      <c r="K849" s="6"/>
    </row>
    <row r="850" spans="1:11" ht="31.5" x14ac:dyDescent="0.25">
      <c r="A850" s="52" t="s">
        <v>4705</v>
      </c>
      <c r="B850" s="62" t="s">
        <v>4191</v>
      </c>
      <c r="C850" s="79" t="s">
        <v>4271</v>
      </c>
      <c r="D850" s="80">
        <v>30397141</v>
      </c>
      <c r="E850" s="30" t="s">
        <v>35</v>
      </c>
      <c r="F850" s="78">
        <v>154514.56</v>
      </c>
      <c r="G850" s="50">
        <v>0</v>
      </c>
      <c r="H850" s="78">
        <v>0</v>
      </c>
      <c r="I850" s="50">
        <v>0</v>
      </c>
      <c r="J850" s="14"/>
      <c r="K850" s="6"/>
    </row>
    <row r="851" spans="1:11" ht="31.5" x14ac:dyDescent="0.25">
      <c r="A851" s="52" t="s">
        <v>4705</v>
      </c>
      <c r="B851" s="62" t="s">
        <v>4191</v>
      </c>
      <c r="C851" s="79" t="s">
        <v>4272</v>
      </c>
      <c r="D851" s="80">
        <v>37817344</v>
      </c>
      <c r="E851" s="30" t="s">
        <v>35</v>
      </c>
      <c r="F851" s="78">
        <v>1798.01</v>
      </c>
      <c r="G851" s="50">
        <v>0</v>
      </c>
      <c r="H851" s="78">
        <v>910.56</v>
      </c>
      <c r="I851" s="50">
        <v>0</v>
      </c>
      <c r="J851" s="14"/>
      <c r="K851" s="6"/>
    </row>
    <row r="852" spans="1:11" ht="31.5" x14ac:dyDescent="0.25">
      <c r="A852" s="52" t="s">
        <v>4705</v>
      </c>
      <c r="B852" s="62" t="s">
        <v>4191</v>
      </c>
      <c r="C852" s="79" t="s">
        <v>4273</v>
      </c>
      <c r="D852" s="80">
        <v>32049199</v>
      </c>
      <c r="E852" s="30" t="s">
        <v>35</v>
      </c>
      <c r="F852" s="78">
        <v>3952.88</v>
      </c>
      <c r="G852" s="50">
        <v>0</v>
      </c>
      <c r="H852" s="78">
        <v>26262.36</v>
      </c>
      <c r="I852" s="50">
        <v>0</v>
      </c>
      <c r="J852" s="14"/>
      <c r="K852" s="6"/>
    </row>
    <row r="853" spans="1:11" ht="31.5" x14ac:dyDescent="0.25">
      <c r="A853" s="52" t="s">
        <v>4705</v>
      </c>
      <c r="B853" s="62" t="s">
        <v>4191</v>
      </c>
      <c r="C853" s="79" t="s">
        <v>4274</v>
      </c>
      <c r="D853" s="49" t="s">
        <v>4275</v>
      </c>
      <c r="E853" s="30" t="s">
        <v>35</v>
      </c>
      <c r="F853" s="78">
        <v>540883.31999999995</v>
      </c>
      <c r="G853" s="50">
        <v>0</v>
      </c>
      <c r="H853" s="78">
        <v>0</v>
      </c>
      <c r="I853" s="50">
        <v>0</v>
      </c>
      <c r="J853" s="14"/>
      <c r="K853" s="6"/>
    </row>
    <row r="854" spans="1:11" ht="31.5" x14ac:dyDescent="0.25">
      <c r="A854" s="52" t="s">
        <v>4705</v>
      </c>
      <c r="B854" s="62" t="s">
        <v>4191</v>
      </c>
      <c r="C854" s="79" t="s">
        <v>4276</v>
      </c>
      <c r="D854" s="80">
        <v>37844650</v>
      </c>
      <c r="E854" s="30" t="s">
        <v>35</v>
      </c>
      <c r="F854" s="78">
        <v>364149.29</v>
      </c>
      <c r="G854" s="50">
        <v>0</v>
      </c>
      <c r="H854" s="78">
        <v>295522.92</v>
      </c>
      <c r="I854" s="50">
        <v>0</v>
      </c>
      <c r="J854" s="14"/>
      <c r="K854" s="6"/>
    </row>
    <row r="855" spans="1:11" ht="31.5" x14ac:dyDescent="0.25">
      <c r="A855" s="52" t="s">
        <v>4705</v>
      </c>
      <c r="B855" s="62" t="s">
        <v>4191</v>
      </c>
      <c r="C855" s="79" t="s">
        <v>4277</v>
      </c>
      <c r="D855" s="80">
        <v>30826263</v>
      </c>
      <c r="E855" s="30" t="s">
        <v>35</v>
      </c>
      <c r="F855" s="78">
        <v>0</v>
      </c>
      <c r="G855" s="50">
        <v>0</v>
      </c>
      <c r="H855" s="78">
        <v>11626.6</v>
      </c>
      <c r="I855" s="50">
        <v>0</v>
      </c>
      <c r="J855" s="14"/>
      <c r="K855" s="8"/>
    </row>
    <row r="856" spans="1:11" ht="31.5" x14ac:dyDescent="0.25">
      <c r="A856" s="52" t="s">
        <v>4705</v>
      </c>
      <c r="B856" s="62" t="s">
        <v>4191</v>
      </c>
      <c r="C856" s="79" t="s">
        <v>4278</v>
      </c>
      <c r="D856" s="80">
        <v>43261107</v>
      </c>
      <c r="E856" s="30" t="s">
        <v>35</v>
      </c>
      <c r="F856" s="78">
        <v>123314.83</v>
      </c>
      <c r="G856" s="50">
        <v>0</v>
      </c>
      <c r="H856" s="78">
        <v>268220.78000000003</v>
      </c>
      <c r="I856" s="50">
        <v>0</v>
      </c>
      <c r="J856" s="14"/>
      <c r="K856" s="6"/>
    </row>
    <row r="857" spans="1:11" ht="47.25" x14ac:dyDescent="0.25">
      <c r="A857" s="52" t="s">
        <v>4705</v>
      </c>
      <c r="B857" s="62" t="s">
        <v>4191</v>
      </c>
      <c r="C857" s="79" t="s">
        <v>4279</v>
      </c>
      <c r="D857" s="49" t="s">
        <v>4280</v>
      </c>
      <c r="E857" s="30" t="s">
        <v>35</v>
      </c>
      <c r="F857" s="78">
        <v>0</v>
      </c>
      <c r="G857" s="50">
        <v>0</v>
      </c>
      <c r="H857" s="78">
        <v>404497.23</v>
      </c>
      <c r="I857" s="50">
        <v>0</v>
      </c>
      <c r="J857" s="14"/>
      <c r="K857" s="8"/>
    </row>
    <row r="858" spans="1:11" ht="31.5" x14ac:dyDescent="0.25">
      <c r="A858" s="52" t="s">
        <v>4705</v>
      </c>
      <c r="B858" s="62" t="s">
        <v>4191</v>
      </c>
      <c r="C858" s="79" t="s">
        <v>4281</v>
      </c>
      <c r="D858" s="80">
        <v>41198662</v>
      </c>
      <c r="E858" s="30" t="s">
        <v>35</v>
      </c>
      <c r="F858" s="78">
        <v>144607.44</v>
      </c>
      <c r="G858" s="50">
        <v>0</v>
      </c>
      <c r="H858" s="78">
        <v>144607.44</v>
      </c>
      <c r="I858" s="50">
        <v>0</v>
      </c>
      <c r="J858" s="14"/>
      <c r="K858" s="6"/>
    </row>
    <row r="859" spans="1:11" ht="31.5" x14ac:dyDescent="0.25">
      <c r="A859" s="52" t="s">
        <v>4705</v>
      </c>
      <c r="B859" s="62" t="s">
        <v>4191</v>
      </c>
      <c r="C859" s="79" t="s">
        <v>4282</v>
      </c>
      <c r="D859" s="80">
        <v>42742758</v>
      </c>
      <c r="E859" s="30" t="s">
        <v>35</v>
      </c>
      <c r="F859" s="78">
        <v>30168</v>
      </c>
      <c r="G859" s="50">
        <v>0</v>
      </c>
      <c r="H859" s="78">
        <v>0</v>
      </c>
      <c r="I859" s="50">
        <v>0</v>
      </c>
      <c r="J859" s="14"/>
      <c r="K859" s="6"/>
    </row>
    <row r="860" spans="1:11" ht="31.5" x14ac:dyDescent="0.25">
      <c r="A860" s="52" t="s">
        <v>4705</v>
      </c>
      <c r="B860" s="62" t="s">
        <v>4191</v>
      </c>
      <c r="C860" s="79" t="s">
        <v>4283</v>
      </c>
      <c r="D860" s="80">
        <v>41712062</v>
      </c>
      <c r="E860" s="30" t="s">
        <v>35</v>
      </c>
      <c r="F860" s="78">
        <v>1124626.1299999999</v>
      </c>
      <c r="G860" s="50">
        <v>0</v>
      </c>
      <c r="H860" s="78">
        <v>1124626.1299999999</v>
      </c>
      <c r="I860" s="50">
        <v>0</v>
      </c>
      <c r="J860" s="14"/>
      <c r="K860" s="6"/>
    </row>
    <row r="861" spans="1:11" ht="31.5" x14ac:dyDescent="0.25">
      <c r="A861" s="52" t="s">
        <v>4705</v>
      </c>
      <c r="B861" s="62" t="s">
        <v>4191</v>
      </c>
      <c r="C861" s="79" t="s">
        <v>4284</v>
      </c>
      <c r="D861" s="80">
        <v>31929492</v>
      </c>
      <c r="E861" s="30" t="s">
        <v>35</v>
      </c>
      <c r="F861" s="78">
        <v>0.52</v>
      </c>
      <c r="G861" s="50">
        <v>0</v>
      </c>
      <c r="H861" s="78">
        <v>0.52</v>
      </c>
      <c r="I861" s="50">
        <v>0</v>
      </c>
      <c r="J861" s="14"/>
      <c r="K861" s="7"/>
    </row>
    <row r="862" spans="1:11" ht="31.5" x14ac:dyDescent="0.25">
      <c r="A862" s="52" t="s">
        <v>4705</v>
      </c>
      <c r="B862" s="62" t="s">
        <v>4191</v>
      </c>
      <c r="C862" s="28" t="s">
        <v>4596</v>
      </c>
      <c r="D862" s="62" t="s">
        <v>34</v>
      </c>
      <c r="E862" s="30" t="s">
        <v>35</v>
      </c>
      <c r="F862" s="78">
        <v>405</v>
      </c>
      <c r="G862" s="50">
        <v>0</v>
      </c>
      <c r="H862" s="78">
        <v>405</v>
      </c>
      <c r="I862" s="50">
        <v>0</v>
      </c>
      <c r="J862" s="14"/>
      <c r="K862" s="7"/>
    </row>
    <row r="863" spans="1:11" ht="31.5" x14ac:dyDescent="0.25">
      <c r="A863" s="52" t="s">
        <v>4705</v>
      </c>
      <c r="B863" s="62" t="s">
        <v>4191</v>
      </c>
      <c r="C863" s="28" t="s">
        <v>4596</v>
      </c>
      <c r="D863" s="62" t="s">
        <v>34</v>
      </c>
      <c r="E863" s="30" t="s">
        <v>35</v>
      </c>
      <c r="F863" s="78">
        <v>3040</v>
      </c>
      <c r="G863" s="50">
        <v>0</v>
      </c>
      <c r="H863" s="78">
        <v>1520</v>
      </c>
      <c r="I863" s="50">
        <v>0</v>
      </c>
      <c r="J863" s="14"/>
      <c r="K863" s="6"/>
    </row>
    <row r="864" spans="1:11" ht="31.5" x14ac:dyDescent="0.25">
      <c r="A864" s="52" t="s">
        <v>4705</v>
      </c>
      <c r="B864" s="62" t="s">
        <v>4191</v>
      </c>
      <c r="C864" s="79" t="s">
        <v>4285</v>
      </c>
      <c r="D864" s="62" t="s">
        <v>34</v>
      </c>
      <c r="E864" s="30" t="s">
        <v>35</v>
      </c>
      <c r="F864" s="78">
        <v>0</v>
      </c>
      <c r="G864" s="50">
        <v>0</v>
      </c>
      <c r="H864" s="78">
        <v>34405</v>
      </c>
      <c r="I864" s="50">
        <v>0</v>
      </c>
      <c r="J864" s="14"/>
      <c r="K864" s="8"/>
    </row>
    <row r="865" spans="1:11" ht="31.5" x14ac:dyDescent="0.25">
      <c r="A865" s="52" t="s">
        <v>4705</v>
      </c>
      <c r="B865" s="62" t="s">
        <v>4191</v>
      </c>
      <c r="C865" s="79" t="s">
        <v>4286</v>
      </c>
      <c r="D865" s="62" t="s">
        <v>34</v>
      </c>
      <c r="E865" s="30" t="s">
        <v>35</v>
      </c>
      <c r="F865" s="78">
        <v>1278350.3400000001</v>
      </c>
      <c r="G865" s="50">
        <v>0</v>
      </c>
      <c r="H865" s="78">
        <v>3073795.53</v>
      </c>
      <c r="I865" s="50">
        <v>0</v>
      </c>
      <c r="J865" s="14"/>
      <c r="K865" s="6"/>
    </row>
    <row r="866" spans="1:11" ht="31.5" x14ac:dyDescent="0.25">
      <c r="A866" s="52" t="s">
        <v>4705</v>
      </c>
      <c r="B866" s="62" t="s">
        <v>4191</v>
      </c>
      <c r="C866" s="79" t="s">
        <v>4287</v>
      </c>
      <c r="D866" s="62" t="s">
        <v>34</v>
      </c>
      <c r="E866" s="30" t="s">
        <v>35</v>
      </c>
      <c r="F866" s="78">
        <v>77364.479999999996</v>
      </c>
      <c r="G866" s="50">
        <v>0</v>
      </c>
      <c r="H866" s="78">
        <v>0</v>
      </c>
      <c r="I866" s="50">
        <v>0</v>
      </c>
      <c r="J866" s="15"/>
      <c r="K866" s="6"/>
    </row>
    <row r="867" spans="1:11" ht="31.5" x14ac:dyDescent="0.25">
      <c r="A867" s="52" t="s">
        <v>4705</v>
      </c>
      <c r="B867" s="62" t="s">
        <v>4191</v>
      </c>
      <c r="C867" s="79" t="s">
        <v>4288</v>
      </c>
      <c r="D867" s="80">
        <v>32938047</v>
      </c>
      <c r="E867" s="30" t="s">
        <v>35</v>
      </c>
      <c r="F867" s="78">
        <v>0</v>
      </c>
      <c r="G867" s="50">
        <v>0</v>
      </c>
      <c r="H867" s="78">
        <v>18650</v>
      </c>
      <c r="I867" s="50">
        <v>0</v>
      </c>
      <c r="J867" s="9"/>
      <c r="K867" s="9"/>
    </row>
    <row r="868" spans="1:11" ht="31.5" x14ac:dyDescent="0.25">
      <c r="A868" s="52" t="s">
        <v>4705</v>
      </c>
      <c r="B868" s="62" t="s">
        <v>4191</v>
      </c>
      <c r="C868" s="79" t="s">
        <v>4199</v>
      </c>
      <c r="D868" s="80">
        <v>30826174</v>
      </c>
      <c r="E868" s="30" t="s">
        <v>35</v>
      </c>
      <c r="F868" s="78">
        <v>0</v>
      </c>
      <c r="G868" s="50">
        <v>0</v>
      </c>
      <c r="H868" s="78">
        <v>5600.97</v>
      </c>
      <c r="I868" s="50">
        <v>0</v>
      </c>
      <c r="J868" s="9"/>
      <c r="K868" s="9"/>
    </row>
    <row r="869" spans="1:11" ht="31.5" x14ac:dyDescent="0.25">
      <c r="A869" s="52" t="s">
        <v>4705</v>
      </c>
      <c r="B869" s="62" t="s">
        <v>4191</v>
      </c>
      <c r="C869" s="79" t="s">
        <v>4273</v>
      </c>
      <c r="D869" s="80">
        <v>32049199</v>
      </c>
      <c r="E869" s="30" t="s">
        <v>35</v>
      </c>
      <c r="F869" s="78">
        <v>8541.5400000000009</v>
      </c>
      <c r="G869" s="50">
        <v>0</v>
      </c>
      <c r="H869" s="78">
        <v>4765.45</v>
      </c>
      <c r="I869" s="50">
        <v>0</v>
      </c>
      <c r="J869" s="9"/>
      <c r="K869" s="9"/>
    </row>
    <row r="870" spans="1:11" ht="31.5" x14ac:dyDescent="0.25">
      <c r="A870" s="52" t="s">
        <v>4705</v>
      </c>
      <c r="B870" s="62" t="s">
        <v>4191</v>
      </c>
      <c r="C870" s="79" t="s">
        <v>4277</v>
      </c>
      <c r="D870" s="80">
        <v>30826263</v>
      </c>
      <c r="E870" s="30" t="s">
        <v>35</v>
      </c>
      <c r="F870" s="78">
        <v>0</v>
      </c>
      <c r="G870" s="50">
        <v>0</v>
      </c>
      <c r="H870" s="78">
        <v>1068</v>
      </c>
      <c r="I870" s="50">
        <v>0</v>
      </c>
      <c r="J870" s="9"/>
      <c r="K870" s="9"/>
    </row>
    <row r="871" spans="1:11" ht="31.5" x14ac:dyDescent="0.25">
      <c r="A871" s="52" t="s">
        <v>4705</v>
      </c>
      <c r="B871" s="62" t="s">
        <v>4191</v>
      </c>
      <c r="C871" s="79" t="s">
        <v>4289</v>
      </c>
      <c r="D871" s="80">
        <v>34566372</v>
      </c>
      <c r="E871" s="30" t="s">
        <v>35</v>
      </c>
      <c r="F871" s="78">
        <v>766.6</v>
      </c>
      <c r="G871" s="50">
        <v>0</v>
      </c>
      <c r="H871" s="78">
        <v>766.6</v>
      </c>
      <c r="I871" s="50">
        <v>0</v>
      </c>
      <c r="J871" s="9"/>
      <c r="K871" s="9"/>
    </row>
    <row r="872" spans="1:11" ht="31.5" x14ac:dyDescent="0.25">
      <c r="A872" s="52" t="s">
        <v>4705</v>
      </c>
      <c r="B872" s="62" t="s">
        <v>4191</v>
      </c>
      <c r="C872" s="79" t="s">
        <v>4290</v>
      </c>
      <c r="D872" s="80">
        <v>38928097</v>
      </c>
      <c r="E872" s="30" t="s">
        <v>35</v>
      </c>
      <c r="F872" s="78">
        <v>9849.26</v>
      </c>
      <c r="G872" s="50">
        <v>0</v>
      </c>
      <c r="H872" s="78">
        <v>12528.29</v>
      </c>
      <c r="I872" s="50">
        <v>0</v>
      </c>
      <c r="J872" s="10"/>
      <c r="K872" s="10"/>
    </row>
    <row r="873" spans="1:11" ht="31.5" x14ac:dyDescent="0.25">
      <c r="A873" s="52" t="s">
        <v>4705</v>
      </c>
      <c r="B873" s="62" t="s">
        <v>4191</v>
      </c>
      <c r="C873" s="28" t="s">
        <v>4596</v>
      </c>
      <c r="D873" s="62" t="s">
        <v>34</v>
      </c>
      <c r="E873" s="30" t="s">
        <v>35</v>
      </c>
      <c r="F873" s="78">
        <v>0</v>
      </c>
      <c r="G873" s="50">
        <v>0</v>
      </c>
      <c r="H873" s="78">
        <v>1290.67</v>
      </c>
      <c r="I873" s="50">
        <v>0</v>
      </c>
      <c r="J873" s="10"/>
      <c r="K873" s="10"/>
    </row>
    <row r="874" spans="1:11" ht="31.5" x14ac:dyDescent="0.25">
      <c r="A874" s="52" t="s">
        <v>4705</v>
      </c>
      <c r="B874" s="62" t="s">
        <v>4191</v>
      </c>
      <c r="C874" s="79" t="s">
        <v>4291</v>
      </c>
      <c r="D874" s="49" t="s">
        <v>2477</v>
      </c>
      <c r="E874" s="30" t="s">
        <v>35</v>
      </c>
      <c r="F874" s="78">
        <v>4620</v>
      </c>
      <c r="G874" s="50">
        <v>0</v>
      </c>
      <c r="H874" s="78">
        <v>770</v>
      </c>
      <c r="I874" s="50">
        <v>0</v>
      </c>
      <c r="J874" s="9"/>
      <c r="K874" s="9"/>
    </row>
    <row r="875" spans="1:11" ht="31.5" x14ac:dyDescent="0.25">
      <c r="A875" s="52" t="s">
        <v>4705</v>
      </c>
      <c r="B875" s="62" t="s">
        <v>4191</v>
      </c>
      <c r="C875" s="28" t="s">
        <v>4596</v>
      </c>
      <c r="D875" s="62" t="s">
        <v>34</v>
      </c>
      <c r="E875" s="30" t="s">
        <v>35</v>
      </c>
      <c r="F875" s="78">
        <v>5925</v>
      </c>
      <c r="G875" s="50">
        <v>0</v>
      </c>
      <c r="H875" s="78">
        <v>7003.5</v>
      </c>
      <c r="I875" s="50">
        <v>0</v>
      </c>
      <c r="J875" s="9"/>
      <c r="K875" s="9"/>
    </row>
    <row r="876" spans="1:11" ht="31.5" x14ac:dyDescent="0.25">
      <c r="A876" s="52" t="s">
        <v>4705</v>
      </c>
      <c r="B876" s="62" t="s">
        <v>4191</v>
      </c>
      <c r="C876" s="28" t="s">
        <v>4596</v>
      </c>
      <c r="D876" s="62" t="s">
        <v>34</v>
      </c>
      <c r="E876" s="30" t="s">
        <v>35</v>
      </c>
      <c r="F876" s="78">
        <v>0</v>
      </c>
      <c r="G876" s="50">
        <v>0</v>
      </c>
      <c r="H876" s="78">
        <v>7003.5</v>
      </c>
      <c r="I876" s="50">
        <v>0</v>
      </c>
      <c r="J876" s="9"/>
      <c r="K876" s="9"/>
    </row>
    <row r="877" spans="1:11" ht="31.5" x14ac:dyDescent="0.25">
      <c r="A877" s="52" t="s">
        <v>4705</v>
      </c>
      <c r="B877" s="62" t="s">
        <v>4191</v>
      </c>
      <c r="C877" s="28" t="s">
        <v>4596</v>
      </c>
      <c r="D877" s="62" t="s">
        <v>34</v>
      </c>
      <c r="E877" s="30" t="s">
        <v>35</v>
      </c>
      <c r="F877" s="78">
        <v>20889.04</v>
      </c>
      <c r="G877" s="50">
        <v>0</v>
      </c>
      <c r="H877" s="78">
        <v>7003.5</v>
      </c>
      <c r="I877" s="50">
        <v>0</v>
      </c>
      <c r="J877" s="9"/>
      <c r="K877" s="9"/>
    </row>
    <row r="878" spans="1:11" ht="31.5" x14ac:dyDescent="0.25">
      <c r="A878" s="52" t="s">
        <v>4705</v>
      </c>
      <c r="B878" s="62" t="s">
        <v>4191</v>
      </c>
      <c r="C878" s="28" t="s">
        <v>4596</v>
      </c>
      <c r="D878" s="62" t="s">
        <v>34</v>
      </c>
      <c r="E878" s="30" t="s">
        <v>35</v>
      </c>
      <c r="F878" s="78">
        <v>853.91</v>
      </c>
      <c r="G878" s="50">
        <v>0</v>
      </c>
      <c r="H878" s="78">
        <v>1784.7</v>
      </c>
      <c r="I878" s="50">
        <v>0</v>
      </c>
      <c r="J878" s="9"/>
      <c r="K878" s="9"/>
    </row>
    <row r="879" spans="1:11" ht="31.5" x14ac:dyDescent="0.25">
      <c r="A879" s="52" t="s">
        <v>4705</v>
      </c>
      <c r="B879" s="62" t="s">
        <v>4191</v>
      </c>
      <c r="C879" s="28" t="s">
        <v>4596</v>
      </c>
      <c r="D879" s="62" t="s">
        <v>34</v>
      </c>
      <c r="E879" s="30" t="s">
        <v>35</v>
      </c>
      <c r="F879" s="78">
        <v>671.85</v>
      </c>
      <c r="G879" s="50">
        <v>0</v>
      </c>
      <c r="H879" s="78">
        <v>94</v>
      </c>
      <c r="I879" s="50">
        <v>0</v>
      </c>
      <c r="J879" s="9"/>
      <c r="K879" s="9"/>
    </row>
    <row r="880" spans="1:11" ht="31.5" x14ac:dyDescent="0.25">
      <c r="A880" s="52" t="s">
        <v>4705</v>
      </c>
      <c r="B880" s="62" t="s">
        <v>4191</v>
      </c>
      <c r="C880" s="28" t="s">
        <v>4596</v>
      </c>
      <c r="D880" s="62" t="s">
        <v>34</v>
      </c>
      <c r="E880" s="30" t="s">
        <v>35</v>
      </c>
      <c r="F880" s="78">
        <v>0</v>
      </c>
      <c r="G880" s="50">
        <v>0</v>
      </c>
      <c r="H880" s="78">
        <v>85</v>
      </c>
      <c r="I880" s="50">
        <v>0</v>
      </c>
      <c r="J880" s="9"/>
      <c r="K880" s="9"/>
    </row>
    <row r="881" spans="1:11" ht="31.5" x14ac:dyDescent="0.25">
      <c r="A881" s="52" t="s">
        <v>4705</v>
      </c>
      <c r="B881" s="62" t="s">
        <v>4191</v>
      </c>
      <c r="C881" s="28" t="s">
        <v>4596</v>
      </c>
      <c r="D881" s="62" t="s">
        <v>34</v>
      </c>
      <c r="E881" s="30" t="s">
        <v>35</v>
      </c>
      <c r="F881" s="78">
        <v>660</v>
      </c>
      <c r="G881" s="50">
        <v>0</v>
      </c>
      <c r="H881" s="78">
        <v>0</v>
      </c>
      <c r="I881" s="50">
        <v>0</v>
      </c>
      <c r="J881" s="9"/>
      <c r="K881" s="9"/>
    </row>
    <row r="882" spans="1:11" ht="31.5" x14ac:dyDescent="0.25">
      <c r="A882" s="52" t="s">
        <v>4705</v>
      </c>
      <c r="B882" s="62" t="s">
        <v>4191</v>
      </c>
      <c r="C882" s="79" t="s">
        <v>4247</v>
      </c>
      <c r="D882" s="62" t="s">
        <v>3900</v>
      </c>
      <c r="E882" s="30" t="s">
        <v>35</v>
      </c>
      <c r="F882" s="78">
        <v>15215</v>
      </c>
      <c r="G882" s="50">
        <v>0</v>
      </c>
      <c r="H882" s="78">
        <v>0</v>
      </c>
      <c r="I882" s="50">
        <v>0</v>
      </c>
      <c r="J882" s="9"/>
      <c r="K882" s="9"/>
    </row>
    <row r="883" spans="1:11" ht="31.5" x14ac:dyDescent="0.25">
      <c r="A883" s="52" t="s">
        <v>4705</v>
      </c>
      <c r="B883" s="62" t="s">
        <v>4191</v>
      </c>
      <c r="C883" s="28" t="s">
        <v>4596</v>
      </c>
      <c r="D883" s="62" t="s">
        <v>34</v>
      </c>
      <c r="E883" s="30" t="s">
        <v>35</v>
      </c>
      <c r="F883" s="78">
        <v>0</v>
      </c>
      <c r="G883" s="50">
        <v>0</v>
      </c>
      <c r="H883" s="78">
        <v>180</v>
      </c>
      <c r="I883" s="50">
        <v>0</v>
      </c>
      <c r="J883" s="9"/>
      <c r="K883" s="9"/>
    </row>
    <row r="884" spans="1:11" ht="31.5" x14ac:dyDescent="0.25">
      <c r="A884" s="52" t="s">
        <v>4705</v>
      </c>
      <c r="B884" s="62" t="s">
        <v>4191</v>
      </c>
      <c r="C884" s="28" t="s">
        <v>4596</v>
      </c>
      <c r="D884" s="62" t="s">
        <v>34</v>
      </c>
      <c r="E884" s="30" t="s">
        <v>35</v>
      </c>
      <c r="F884" s="78">
        <v>0</v>
      </c>
      <c r="G884" s="50">
        <v>0</v>
      </c>
      <c r="H884" s="78">
        <v>1381.31</v>
      </c>
      <c r="I884" s="50">
        <v>0</v>
      </c>
      <c r="J884" s="9"/>
      <c r="K884" s="9"/>
    </row>
    <row r="885" spans="1:11" ht="31.5" x14ac:dyDescent="0.25">
      <c r="A885" s="52" t="s">
        <v>4705</v>
      </c>
      <c r="B885" s="62" t="s">
        <v>4191</v>
      </c>
      <c r="C885" s="28" t="s">
        <v>4596</v>
      </c>
      <c r="D885" s="62" t="s">
        <v>34</v>
      </c>
      <c r="E885" s="30" t="s">
        <v>35</v>
      </c>
      <c r="F885" s="78">
        <v>961.65</v>
      </c>
      <c r="G885" s="50">
        <v>0</v>
      </c>
      <c r="H885" s="78">
        <v>1142.94</v>
      </c>
      <c r="I885" s="50">
        <v>0</v>
      </c>
      <c r="J885" s="9"/>
      <c r="K885" s="9"/>
    </row>
    <row r="886" spans="1:11" ht="31.5" x14ac:dyDescent="0.25">
      <c r="A886" s="52" t="s">
        <v>4705</v>
      </c>
      <c r="B886" s="62" t="s">
        <v>4191</v>
      </c>
      <c r="C886" s="28" t="s">
        <v>4596</v>
      </c>
      <c r="D886" s="62" t="s">
        <v>34</v>
      </c>
      <c r="E886" s="30" t="s">
        <v>35</v>
      </c>
      <c r="F886" s="78">
        <v>0</v>
      </c>
      <c r="G886" s="50">
        <v>0</v>
      </c>
      <c r="H886" s="78">
        <v>656.79</v>
      </c>
      <c r="I886" s="50">
        <v>0</v>
      </c>
      <c r="J886" s="9"/>
      <c r="K886" s="9"/>
    </row>
    <row r="887" spans="1:11" ht="31.5" x14ac:dyDescent="0.25">
      <c r="A887" s="52" t="s">
        <v>4705</v>
      </c>
      <c r="B887" s="62" t="s">
        <v>4191</v>
      </c>
      <c r="C887" s="79" t="s">
        <v>4251</v>
      </c>
      <c r="D887" s="62" t="s">
        <v>4252</v>
      </c>
      <c r="E887" s="30" t="s">
        <v>35</v>
      </c>
      <c r="F887" s="78">
        <v>0</v>
      </c>
      <c r="G887" s="50">
        <v>0</v>
      </c>
      <c r="H887" s="78">
        <v>1839.65</v>
      </c>
      <c r="I887" s="50">
        <v>0</v>
      </c>
      <c r="J887" s="9"/>
      <c r="K887" s="9"/>
    </row>
    <row r="888" spans="1:11" ht="31.5" x14ac:dyDescent="0.25">
      <c r="A888" s="52" t="s">
        <v>4705</v>
      </c>
      <c r="B888" s="62" t="s">
        <v>4191</v>
      </c>
      <c r="C888" s="79" t="s">
        <v>4292</v>
      </c>
      <c r="D888" s="62" t="s">
        <v>4293</v>
      </c>
      <c r="E888" s="30" t="s">
        <v>35</v>
      </c>
      <c r="F888" s="78">
        <v>0</v>
      </c>
      <c r="G888" s="50">
        <v>0</v>
      </c>
      <c r="H888" s="78">
        <v>8702.4699999999993</v>
      </c>
      <c r="I888" s="50">
        <v>0</v>
      </c>
      <c r="J888" s="9"/>
      <c r="K888" s="9"/>
    </row>
    <row r="889" spans="1:11" ht="31.5" x14ac:dyDescent="0.25">
      <c r="A889" s="52" t="s">
        <v>4705</v>
      </c>
      <c r="B889" s="62" t="s">
        <v>4191</v>
      </c>
      <c r="C889" s="28" t="s">
        <v>4596</v>
      </c>
      <c r="D889" s="62" t="s">
        <v>34</v>
      </c>
      <c r="E889" s="30" t="s">
        <v>35</v>
      </c>
      <c r="F889" s="78">
        <v>0</v>
      </c>
      <c r="G889" s="50">
        <v>0</v>
      </c>
      <c r="H889" s="78">
        <v>0.6</v>
      </c>
      <c r="I889" s="50">
        <v>0</v>
      </c>
      <c r="J889" s="9"/>
      <c r="K889" s="9"/>
    </row>
    <row r="890" spans="1:11" ht="31.5" x14ac:dyDescent="0.25">
      <c r="A890" s="52" t="s">
        <v>4705</v>
      </c>
      <c r="B890" s="62" t="s">
        <v>4191</v>
      </c>
      <c r="C890" s="79" t="s">
        <v>4231</v>
      </c>
      <c r="D890" s="80">
        <v>20881505</v>
      </c>
      <c r="E890" s="30" t="s">
        <v>35</v>
      </c>
      <c r="F890" s="78">
        <v>96</v>
      </c>
      <c r="G890" s="50">
        <v>0</v>
      </c>
      <c r="H890" s="78">
        <v>0</v>
      </c>
      <c r="I890" s="50">
        <v>0</v>
      </c>
      <c r="J890" s="9"/>
      <c r="K890" s="9"/>
    </row>
    <row r="891" spans="1:11" ht="31.5" x14ac:dyDescent="0.25">
      <c r="A891" s="52" t="s">
        <v>4705</v>
      </c>
      <c r="B891" s="62" t="s">
        <v>4191</v>
      </c>
      <c r="C891" s="79" t="s">
        <v>4294</v>
      </c>
      <c r="D891" s="62" t="s">
        <v>4295</v>
      </c>
      <c r="E891" s="30" t="s">
        <v>35</v>
      </c>
      <c r="F891" s="78">
        <v>5421.64</v>
      </c>
      <c r="G891" s="50">
        <v>0</v>
      </c>
      <c r="H891" s="78">
        <v>5807.98</v>
      </c>
      <c r="I891" s="50">
        <v>0</v>
      </c>
      <c r="J891" s="9"/>
      <c r="K891" s="9"/>
    </row>
    <row r="892" spans="1:11" ht="31.5" x14ac:dyDescent="0.25">
      <c r="A892" s="52" t="s">
        <v>4705</v>
      </c>
      <c r="B892" s="62" t="s">
        <v>4191</v>
      </c>
      <c r="C892" s="28" t="s">
        <v>4596</v>
      </c>
      <c r="D892" s="62" t="s">
        <v>34</v>
      </c>
      <c r="E892" s="30" t="s">
        <v>35</v>
      </c>
      <c r="F892" s="78">
        <v>0</v>
      </c>
      <c r="G892" s="50">
        <v>0</v>
      </c>
      <c r="H892" s="78">
        <v>830.03</v>
      </c>
      <c r="I892" s="50">
        <v>0</v>
      </c>
      <c r="J892" s="9"/>
      <c r="K892" s="9"/>
    </row>
    <row r="893" spans="1:11" ht="31.5" x14ac:dyDescent="0.25">
      <c r="A893" s="52" t="s">
        <v>4705</v>
      </c>
      <c r="B893" s="62" t="s">
        <v>4191</v>
      </c>
      <c r="C893" s="28" t="s">
        <v>4596</v>
      </c>
      <c r="D893" s="62" t="s">
        <v>34</v>
      </c>
      <c r="E893" s="30" t="s">
        <v>35</v>
      </c>
      <c r="F893" s="78">
        <v>671.85</v>
      </c>
      <c r="G893" s="50">
        <v>0</v>
      </c>
      <c r="H893" s="78">
        <v>0</v>
      </c>
      <c r="I893" s="50">
        <v>0</v>
      </c>
      <c r="J893" s="9"/>
      <c r="K893" s="9"/>
    </row>
    <row r="894" spans="1:11" ht="31.5" x14ac:dyDescent="0.25">
      <c r="A894" s="52" t="s">
        <v>4705</v>
      </c>
      <c r="B894" s="62" t="s">
        <v>4191</v>
      </c>
      <c r="C894" s="79" t="s">
        <v>4296</v>
      </c>
      <c r="D894" s="80">
        <v>37629644</v>
      </c>
      <c r="E894" s="30" t="s">
        <v>35</v>
      </c>
      <c r="F894" s="78">
        <v>5645.42</v>
      </c>
      <c r="G894" s="50">
        <v>0</v>
      </c>
      <c r="H894" s="78">
        <v>5807.97</v>
      </c>
      <c r="I894" s="50">
        <v>0</v>
      </c>
      <c r="J894" s="9"/>
      <c r="K894" s="9"/>
    </row>
    <row r="895" spans="1:11" ht="31.5" x14ac:dyDescent="0.25">
      <c r="A895" s="29" t="s">
        <v>4705</v>
      </c>
      <c r="B895" s="30" t="s">
        <v>4191</v>
      </c>
      <c r="C895" s="28" t="s">
        <v>4596</v>
      </c>
      <c r="D895" s="62" t="s">
        <v>34</v>
      </c>
      <c r="E895" s="30" t="s">
        <v>35</v>
      </c>
      <c r="F895" s="108">
        <v>297.36</v>
      </c>
      <c r="G895" s="50">
        <v>0</v>
      </c>
      <c r="H895" s="108">
        <v>0</v>
      </c>
      <c r="I895" s="50">
        <v>0</v>
      </c>
      <c r="J895" s="9"/>
      <c r="K895" s="9"/>
    </row>
    <row r="896" spans="1:11" ht="31.5" x14ac:dyDescent="0.25">
      <c r="A896" s="29" t="s">
        <v>4705</v>
      </c>
      <c r="B896" s="30" t="s">
        <v>4191</v>
      </c>
      <c r="C896" s="109" t="s">
        <v>4297</v>
      </c>
      <c r="D896" s="30" t="s">
        <v>4295</v>
      </c>
      <c r="E896" s="30" t="s">
        <v>35</v>
      </c>
      <c r="F896" s="108">
        <v>0</v>
      </c>
      <c r="G896" s="50">
        <v>0</v>
      </c>
      <c r="H896" s="108">
        <v>39</v>
      </c>
      <c r="I896" s="50">
        <v>0</v>
      </c>
      <c r="J896" s="9"/>
      <c r="K896" s="9"/>
    </row>
    <row r="897" spans="1:11" ht="31.5" x14ac:dyDescent="0.25">
      <c r="A897" s="29" t="s">
        <v>4705</v>
      </c>
      <c r="B897" s="30" t="s">
        <v>4191</v>
      </c>
      <c r="C897" s="28" t="s">
        <v>4596</v>
      </c>
      <c r="D897" s="62" t="s">
        <v>34</v>
      </c>
      <c r="E897" s="30" t="s">
        <v>35</v>
      </c>
      <c r="F897" s="108">
        <v>611.14</v>
      </c>
      <c r="G897" s="50">
        <v>0</v>
      </c>
      <c r="H897" s="108">
        <v>1994.45</v>
      </c>
      <c r="I897" s="50">
        <v>0</v>
      </c>
      <c r="J897" s="9"/>
      <c r="K897" s="9"/>
    </row>
    <row r="898" spans="1:11" ht="31.5" x14ac:dyDescent="0.25">
      <c r="A898" s="29" t="s">
        <v>4705</v>
      </c>
      <c r="B898" s="30" t="s">
        <v>4191</v>
      </c>
      <c r="C898" s="28" t="s">
        <v>4596</v>
      </c>
      <c r="D898" s="62" t="s">
        <v>34</v>
      </c>
      <c r="E898" s="30" t="s">
        <v>35</v>
      </c>
      <c r="F898" s="108">
        <v>671.85</v>
      </c>
      <c r="G898" s="50">
        <v>0</v>
      </c>
      <c r="H898" s="108">
        <v>0</v>
      </c>
      <c r="I898" s="50">
        <v>0</v>
      </c>
      <c r="J898" s="9"/>
      <c r="K898" s="9"/>
    </row>
    <row r="899" spans="1:11" ht="31.5" x14ac:dyDescent="0.25">
      <c r="A899" s="29" t="s">
        <v>4705</v>
      </c>
      <c r="B899" s="30" t="s">
        <v>4191</v>
      </c>
      <c r="C899" s="28" t="s">
        <v>4596</v>
      </c>
      <c r="D899" s="62" t="s">
        <v>34</v>
      </c>
      <c r="E899" s="30" t="s">
        <v>35</v>
      </c>
      <c r="F899" s="108">
        <v>0</v>
      </c>
      <c r="G899" s="50">
        <v>0</v>
      </c>
      <c r="H899" s="108">
        <v>1396.42</v>
      </c>
      <c r="I899" s="50">
        <v>0</v>
      </c>
      <c r="J899" s="9"/>
      <c r="K899" s="9"/>
    </row>
    <row r="900" spans="1:11" ht="31.5" x14ac:dyDescent="0.25">
      <c r="A900" s="29" t="s">
        <v>4705</v>
      </c>
      <c r="B900" s="30" t="s">
        <v>4191</v>
      </c>
      <c r="C900" s="28" t="s">
        <v>4596</v>
      </c>
      <c r="D900" s="62" t="s">
        <v>34</v>
      </c>
      <c r="E900" s="30" t="s">
        <v>35</v>
      </c>
      <c r="F900" s="108">
        <v>1329.73</v>
      </c>
      <c r="G900" s="50">
        <v>0</v>
      </c>
      <c r="H900" s="108">
        <v>0</v>
      </c>
      <c r="I900" s="50">
        <v>0</v>
      </c>
      <c r="J900" s="9"/>
      <c r="K900" s="9"/>
    </row>
    <row r="901" spans="1:11" ht="31.5" x14ac:dyDescent="0.25">
      <c r="A901" s="29" t="s">
        <v>4705</v>
      </c>
      <c r="B901" s="30" t="s">
        <v>4191</v>
      </c>
      <c r="C901" s="28" t="s">
        <v>4596</v>
      </c>
      <c r="D901" s="62" t="s">
        <v>34</v>
      </c>
      <c r="E901" s="30" t="s">
        <v>35</v>
      </c>
      <c r="F901" s="108">
        <v>0</v>
      </c>
      <c r="G901" s="50">
        <v>0</v>
      </c>
      <c r="H901" s="108">
        <v>100</v>
      </c>
      <c r="I901" s="50">
        <v>0</v>
      </c>
      <c r="J901" s="9"/>
      <c r="K901" s="9"/>
    </row>
    <row r="902" spans="1:11" ht="31.5" x14ac:dyDescent="0.25">
      <c r="A902" s="29" t="s">
        <v>4705</v>
      </c>
      <c r="B902" s="30" t="s">
        <v>4191</v>
      </c>
      <c r="C902" s="109" t="s">
        <v>3332</v>
      </c>
      <c r="D902" s="24" t="s">
        <v>51</v>
      </c>
      <c r="E902" s="30" t="s">
        <v>35</v>
      </c>
      <c r="F902" s="108">
        <v>3929.97</v>
      </c>
      <c r="G902" s="50">
        <v>0</v>
      </c>
      <c r="H902" s="108">
        <v>0</v>
      </c>
      <c r="I902" s="50">
        <v>0</v>
      </c>
      <c r="J902" s="9"/>
      <c r="K902" s="9"/>
    </row>
    <row r="903" spans="1:11" ht="47.25" x14ac:dyDescent="0.25">
      <c r="A903" s="29" t="s">
        <v>4705</v>
      </c>
      <c r="B903" s="30" t="s">
        <v>4191</v>
      </c>
      <c r="C903" s="109" t="s">
        <v>4298</v>
      </c>
      <c r="D903" s="24" t="s">
        <v>2423</v>
      </c>
      <c r="E903" s="30" t="s">
        <v>35</v>
      </c>
      <c r="F903" s="108">
        <v>0</v>
      </c>
      <c r="G903" s="50">
        <v>0</v>
      </c>
      <c r="H903" s="108">
        <v>104555.69</v>
      </c>
      <c r="I903" s="50">
        <v>0</v>
      </c>
      <c r="J903" s="9"/>
      <c r="K903" s="9"/>
    </row>
    <row r="904" spans="1:11" ht="31.5" x14ac:dyDescent="0.25">
      <c r="A904" s="29" t="s">
        <v>4705</v>
      </c>
      <c r="B904" s="30" t="s">
        <v>4191</v>
      </c>
      <c r="C904" s="109" t="s">
        <v>4299</v>
      </c>
      <c r="D904" s="24" t="s">
        <v>2423</v>
      </c>
      <c r="E904" s="30" t="s">
        <v>35</v>
      </c>
      <c r="F904" s="108">
        <v>0</v>
      </c>
      <c r="G904" s="50">
        <v>0</v>
      </c>
      <c r="H904" s="108">
        <v>9694.84</v>
      </c>
      <c r="I904" s="50">
        <v>0</v>
      </c>
      <c r="J904" s="9"/>
      <c r="K904" s="9"/>
    </row>
    <row r="905" spans="1:11" ht="31.5" x14ac:dyDescent="0.25">
      <c r="A905" s="29" t="s">
        <v>4705</v>
      </c>
      <c r="B905" s="30" t="s">
        <v>4191</v>
      </c>
      <c r="C905" s="109" t="s">
        <v>4300</v>
      </c>
      <c r="D905" s="24" t="s">
        <v>2423</v>
      </c>
      <c r="E905" s="30" t="s">
        <v>35</v>
      </c>
      <c r="F905" s="108">
        <v>0</v>
      </c>
      <c r="G905" s="50">
        <v>0</v>
      </c>
      <c r="H905" s="108">
        <v>223781.79</v>
      </c>
      <c r="I905" s="50">
        <v>0</v>
      </c>
      <c r="J905" s="9"/>
      <c r="K905" s="9"/>
    </row>
    <row r="906" spans="1:11" ht="31.5" x14ac:dyDescent="0.25">
      <c r="A906" s="29" t="s">
        <v>4705</v>
      </c>
      <c r="B906" s="30" t="s">
        <v>4191</v>
      </c>
      <c r="C906" s="109" t="s">
        <v>4301</v>
      </c>
      <c r="D906" s="24" t="s">
        <v>2423</v>
      </c>
      <c r="E906" s="30" t="s">
        <v>35</v>
      </c>
      <c r="F906" s="108">
        <v>300000</v>
      </c>
      <c r="G906" s="50">
        <v>0</v>
      </c>
      <c r="H906" s="108">
        <v>1092523.55</v>
      </c>
      <c r="I906" s="50">
        <v>0</v>
      </c>
      <c r="J906" s="9"/>
      <c r="K906" s="9"/>
    </row>
    <row r="907" spans="1:11" ht="31.5" x14ac:dyDescent="0.25">
      <c r="A907" s="29" t="s">
        <v>4705</v>
      </c>
      <c r="B907" s="30" t="s">
        <v>4191</v>
      </c>
      <c r="C907" s="109" t="s">
        <v>4302</v>
      </c>
      <c r="D907" s="24" t="s">
        <v>2423</v>
      </c>
      <c r="E907" s="30" t="s">
        <v>35</v>
      </c>
      <c r="F907" s="108">
        <v>0</v>
      </c>
      <c r="G907" s="50">
        <v>0</v>
      </c>
      <c r="H907" s="108">
        <v>271155.44</v>
      </c>
      <c r="I907" s="50">
        <v>0</v>
      </c>
      <c r="J907" s="9"/>
      <c r="K907" s="9"/>
    </row>
    <row r="908" spans="1:11" ht="31.5" x14ac:dyDescent="0.25">
      <c r="A908" s="29" t="s">
        <v>4705</v>
      </c>
      <c r="B908" s="62" t="s">
        <v>4191</v>
      </c>
      <c r="C908" s="109" t="s">
        <v>4154</v>
      </c>
      <c r="D908" s="37">
        <v>24789699</v>
      </c>
      <c r="E908" s="30" t="s">
        <v>35</v>
      </c>
      <c r="F908" s="108">
        <v>67.53</v>
      </c>
      <c r="G908" s="25">
        <v>0</v>
      </c>
      <c r="H908" s="108">
        <v>0</v>
      </c>
      <c r="I908" s="25">
        <v>0</v>
      </c>
      <c r="J908" s="9"/>
      <c r="K908" s="9"/>
    </row>
    <row r="909" spans="1:11" ht="31.5" x14ac:dyDescent="0.25">
      <c r="A909" s="29" t="s">
        <v>4705</v>
      </c>
      <c r="B909" s="62" t="s">
        <v>4191</v>
      </c>
      <c r="C909" s="28" t="s">
        <v>4596</v>
      </c>
      <c r="D909" s="62" t="s">
        <v>34</v>
      </c>
      <c r="E909" s="30" t="s">
        <v>35</v>
      </c>
      <c r="F909" s="108">
        <v>19080</v>
      </c>
      <c r="G909" s="25">
        <v>0</v>
      </c>
      <c r="H909" s="108">
        <v>0</v>
      </c>
      <c r="I909" s="25">
        <v>0</v>
      </c>
      <c r="J909" s="9"/>
      <c r="K909" s="9"/>
    </row>
    <row r="910" spans="1:11" ht="31.5" x14ac:dyDescent="0.25">
      <c r="A910" s="29" t="s">
        <v>4705</v>
      </c>
      <c r="B910" s="62" t="s">
        <v>4191</v>
      </c>
      <c r="C910" s="109" t="s">
        <v>4303</v>
      </c>
      <c r="D910" s="62" t="s">
        <v>4304</v>
      </c>
      <c r="E910" s="30" t="s">
        <v>35</v>
      </c>
      <c r="F910" s="108">
        <v>1877.7</v>
      </c>
      <c r="G910" s="25">
        <v>0</v>
      </c>
      <c r="H910" s="108">
        <v>1877.68</v>
      </c>
      <c r="I910" s="25">
        <v>0</v>
      </c>
      <c r="J910" s="9"/>
      <c r="K910" s="9"/>
    </row>
    <row r="911" spans="1:11" ht="31.5" x14ac:dyDescent="0.25">
      <c r="A911" s="29" t="s">
        <v>4705</v>
      </c>
      <c r="B911" s="62" t="s">
        <v>4191</v>
      </c>
      <c r="C911" s="28" t="s">
        <v>4596</v>
      </c>
      <c r="D911" s="62" t="s">
        <v>34</v>
      </c>
      <c r="E911" s="30" t="s">
        <v>35</v>
      </c>
      <c r="F911" s="108">
        <v>8271.2999999999993</v>
      </c>
      <c r="G911" s="25">
        <v>0</v>
      </c>
      <c r="H911" s="108">
        <v>8271.2999999999993</v>
      </c>
      <c r="I911" s="25">
        <v>0</v>
      </c>
      <c r="J911" s="9"/>
      <c r="K911" s="9"/>
    </row>
    <row r="912" spans="1:11" ht="31.5" x14ac:dyDescent="0.25">
      <c r="A912" s="29" t="s">
        <v>4705</v>
      </c>
      <c r="B912" s="62" t="s">
        <v>4191</v>
      </c>
      <c r="C912" s="109" t="s">
        <v>4209</v>
      </c>
      <c r="D912" s="62" t="s">
        <v>4210</v>
      </c>
      <c r="E912" s="30" t="s">
        <v>35</v>
      </c>
      <c r="F912" s="108">
        <v>0.8</v>
      </c>
      <c r="G912" s="25">
        <v>0</v>
      </c>
      <c r="H912" s="108">
        <v>0</v>
      </c>
      <c r="I912" s="25">
        <v>0</v>
      </c>
      <c r="J912" s="9"/>
      <c r="K912" s="9"/>
    </row>
    <row r="913" spans="1:11" ht="47.25" x14ac:dyDescent="0.25">
      <c r="A913" s="29" t="s">
        <v>4705</v>
      </c>
      <c r="B913" s="62" t="s">
        <v>4191</v>
      </c>
      <c r="C913" s="109" t="s">
        <v>4305</v>
      </c>
      <c r="D913" s="62" t="s">
        <v>4306</v>
      </c>
      <c r="E913" s="30" t="s">
        <v>35</v>
      </c>
      <c r="F913" s="108">
        <v>0.3</v>
      </c>
      <c r="G913" s="25">
        <v>0</v>
      </c>
      <c r="H913" s="108">
        <v>0</v>
      </c>
      <c r="I913" s="25">
        <v>0</v>
      </c>
      <c r="J913" s="9"/>
      <c r="K913" s="9"/>
    </row>
    <row r="914" spans="1:11" ht="47.25" x14ac:dyDescent="0.25">
      <c r="A914" s="29" t="s">
        <v>4705</v>
      </c>
      <c r="B914" s="62" t="s">
        <v>4191</v>
      </c>
      <c r="C914" s="109" t="s">
        <v>4307</v>
      </c>
      <c r="D914" s="62" t="s">
        <v>4308</v>
      </c>
      <c r="E914" s="30" t="s">
        <v>35</v>
      </c>
      <c r="F914" s="108">
        <v>354.97</v>
      </c>
      <c r="G914" s="25">
        <v>0</v>
      </c>
      <c r="H914" s="108">
        <v>354.97</v>
      </c>
      <c r="I914" s="25">
        <v>0</v>
      </c>
      <c r="J914" s="9"/>
      <c r="K914" s="9"/>
    </row>
    <row r="915" spans="1:11" ht="31.5" x14ac:dyDescent="0.25">
      <c r="A915" s="29" t="s">
        <v>4705</v>
      </c>
      <c r="B915" s="62" t="s">
        <v>4191</v>
      </c>
      <c r="C915" s="109" t="s">
        <v>4247</v>
      </c>
      <c r="D915" s="62" t="s">
        <v>3900</v>
      </c>
      <c r="E915" s="30" t="s">
        <v>35</v>
      </c>
      <c r="F915" s="108">
        <v>4245</v>
      </c>
      <c r="G915" s="25">
        <v>0</v>
      </c>
      <c r="H915" s="108">
        <v>0</v>
      </c>
      <c r="I915" s="25">
        <v>0</v>
      </c>
      <c r="J915" s="9"/>
      <c r="K915" s="9"/>
    </row>
    <row r="916" spans="1:11" ht="31.5" x14ac:dyDescent="0.25">
      <c r="A916" s="29" t="s">
        <v>4705</v>
      </c>
      <c r="B916" s="62" t="s">
        <v>4191</v>
      </c>
      <c r="C916" s="109" t="s">
        <v>4309</v>
      </c>
      <c r="D916" s="62" t="s">
        <v>4310</v>
      </c>
      <c r="E916" s="30" t="s">
        <v>35</v>
      </c>
      <c r="F916" s="108">
        <v>1497</v>
      </c>
      <c r="G916" s="25">
        <v>0</v>
      </c>
      <c r="H916" s="108">
        <v>1497</v>
      </c>
      <c r="I916" s="25">
        <v>0</v>
      </c>
      <c r="J916" s="9"/>
      <c r="K916" s="9"/>
    </row>
    <row r="917" spans="1:11" ht="31.5" x14ac:dyDescent="0.25">
      <c r="A917" s="29" t="s">
        <v>4705</v>
      </c>
      <c r="B917" s="62" t="s">
        <v>4191</v>
      </c>
      <c r="C917" s="109" t="s">
        <v>4311</v>
      </c>
      <c r="D917" s="62" t="s">
        <v>4312</v>
      </c>
      <c r="E917" s="30" t="s">
        <v>35</v>
      </c>
      <c r="F917" s="108">
        <v>3063.8</v>
      </c>
      <c r="G917" s="25">
        <v>0</v>
      </c>
      <c r="H917" s="108">
        <v>3063.8</v>
      </c>
      <c r="I917" s="25">
        <v>0</v>
      </c>
      <c r="J917" s="9"/>
      <c r="K917" s="9"/>
    </row>
    <row r="918" spans="1:11" ht="31.5" x14ac:dyDescent="0.25">
      <c r="A918" s="29" t="s">
        <v>4705</v>
      </c>
      <c r="B918" s="62" t="s">
        <v>4191</v>
      </c>
      <c r="C918" s="109" t="s">
        <v>4249</v>
      </c>
      <c r="D918" s="62" t="s">
        <v>4250</v>
      </c>
      <c r="E918" s="30" t="s">
        <v>35</v>
      </c>
      <c r="F918" s="108">
        <v>0</v>
      </c>
      <c r="G918" s="25">
        <v>0</v>
      </c>
      <c r="H918" s="108">
        <v>667.45</v>
      </c>
      <c r="I918" s="25">
        <v>0</v>
      </c>
      <c r="J918" s="9"/>
      <c r="K918" s="9"/>
    </row>
    <row r="919" spans="1:11" ht="31.5" x14ac:dyDescent="0.25">
      <c r="A919" s="29" t="s">
        <v>4705</v>
      </c>
      <c r="B919" s="62" t="s">
        <v>4191</v>
      </c>
      <c r="C919" s="109" t="s">
        <v>4292</v>
      </c>
      <c r="D919" s="62" t="s">
        <v>4293</v>
      </c>
      <c r="E919" s="30" t="s">
        <v>35</v>
      </c>
      <c r="F919" s="108">
        <v>5.3</v>
      </c>
      <c r="G919" s="25">
        <v>0</v>
      </c>
      <c r="H919" s="108">
        <v>33.700000000000003</v>
      </c>
      <c r="I919" s="25">
        <v>0</v>
      </c>
      <c r="J919" s="9"/>
      <c r="K919" s="9"/>
    </row>
    <row r="920" spans="1:11" ht="31.5" x14ac:dyDescent="0.25">
      <c r="A920" s="29" t="s">
        <v>4705</v>
      </c>
      <c r="B920" s="62" t="s">
        <v>4191</v>
      </c>
      <c r="C920" s="109" t="s">
        <v>4313</v>
      </c>
      <c r="D920" s="62" t="s">
        <v>34</v>
      </c>
      <c r="E920" s="30" t="s">
        <v>35</v>
      </c>
      <c r="F920" s="108">
        <v>500</v>
      </c>
      <c r="G920" s="25">
        <v>0</v>
      </c>
      <c r="H920" s="108">
        <v>500</v>
      </c>
      <c r="I920" s="25">
        <v>0</v>
      </c>
      <c r="J920" s="9"/>
      <c r="K920" s="9"/>
    </row>
    <row r="921" spans="1:11" ht="47.25" x14ac:dyDescent="0.25">
      <c r="A921" s="29" t="s">
        <v>4705</v>
      </c>
      <c r="B921" s="62" t="s">
        <v>4191</v>
      </c>
      <c r="C921" s="86" t="s">
        <v>4258</v>
      </c>
      <c r="D921" s="37">
        <v>37992781</v>
      </c>
      <c r="E921" s="24" t="s">
        <v>32</v>
      </c>
      <c r="F921" s="108">
        <v>92405.52</v>
      </c>
      <c r="G921" s="25">
        <v>0</v>
      </c>
      <c r="H921" s="108">
        <v>0</v>
      </c>
      <c r="I921" s="25">
        <v>0</v>
      </c>
      <c r="J921" s="9"/>
      <c r="K921" s="9"/>
    </row>
    <row r="922" spans="1:11" ht="78.75" x14ac:dyDescent="0.25">
      <c r="A922" s="29" t="s">
        <v>4705</v>
      </c>
      <c r="B922" s="62" t="s">
        <v>4191</v>
      </c>
      <c r="C922" s="86" t="s">
        <v>4259</v>
      </c>
      <c r="D922" s="37">
        <v>37992781</v>
      </c>
      <c r="E922" s="24" t="s">
        <v>32</v>
      </c>
      <c r="F922" s="108">
        <v>180519.96</v>
      </c>
      <c r="G922" s="25">
        <v>0</v>
      </c>
      <c r="H922" s="108">
        <v>22824.29</v>
      </c>
      <c r="I922" s="25">
        <v>0</v>
      </c>
      <c r="J922" s="9"/>
      <c r="K922" s="9"/>
    </row>
    <row r="923" spans="1:11" ht="31.5" x14ac:dyDescent="0.25">
      <c r="A923" s="29" t="s">
        <v>4705</v>
      </c>
      <c r="B923" s="62" t="s">
        <v>4191</v>
      </c>
      <c r="C923" s="86" t="s">
        <v>4260</v>
      </c>
      <c r="D923" s="37">
        <v>37992781</v>
      </c>
      <c r="E923" s="24" t="s">
        <v>32</v>
      </c>
      <c r="F923" s="108">
        <v>497.99</v>
      </c>
      <c r="G923" s="25">
        <v>0</v>
      </c>
      <c r="H923" s="108">
        <v>858.57</v>
      </c>
      <c r="I923" s="25">
        <v>0</v>
      </c>
      <c r="J923" s="9"/>
      <c r="K923" s="9"/>
    </row>
    <row r="924" spans="1:11" ht="31.5" x14ac:dyDescent="0.25">
      <c r="A924" s="29" t="s">
        <v>4705</v>
      </c>
      <c r="B924" s="62" t="s">
        <v>4191</v>
      </c>
      <c r="C924" s="86" t="s">
        <v>4260</v>
      </c>
      <c r="D924" s="37">
        <v>37992781</v>
      </c>
      <c r="E924" s="24" t="s">
        <v>32</v>
      </c>
      <c r="F924" s="108">
        <v>131252.39000000001</v>
      </c>
      <c r="G924" s="25">
        <v>0</v>
      </c>
      <c r="H924" s="108">
        <v>155125.35999999999</v>
      </c>
      <c r="I924" s="25">
        <v>0</v>
      </c>
      <c r="J924" s="9"/>
      <c r="K924" s="9"/>
    </row>
    <row r="925" spans="1:11" ht="31.5" x14ac:dyDescent="0.25">
      <c r="A925" s="29" t="s">
        <v>4705</v>
      </c>
      <c r="B925" s="62" t="s">
        <v>4191</v>
      </c>
      <c r="C925" s="86" t="s">
        <v>26</v>
      </c>
      <c r="D925" s="62" t="s">
        <v>34</v>
      </c>
      <c r="E925" s="24" t="s">
        <v>26</v>
      </c>
      <c r="F925" s="108">
        <v>648964.92000000004</v>
      </c>
      <c r="G925" s="25">
        <v>0</v>
      </c>
      <c r="H925" s="108">
        <v>770630.14</v>
      </c>
      <c r="I925" s="25">
        <v>0</v>
      </c>
      <c r="J925" s="9"/>
      <c r="K925" s="9"/>
    </row>
    <row r="926" spans="1:11" x14ac:dyDescent="0.25">
      <c r="A926" s="87" t="s">
        <v>45</v>
      </c>
      <c r="B926" s="87" t="s">
        <v>34</v>
      </c>
      <c r="C926" s="87" t="s">
        <v>34</v>
      </c>
      <c r="D926" s="87" t="s">
        <v>34</v>
      </c>
      <c r="E926" s="87" t="s">
        <v>34</v>
      </c>
      <c r="F926" s="27">
        <f>SUM(F841:F925)</f>
        <v>6426987.8099999977</v>
      </c>
      <c r="G926" s="27">
        <f>SUM(G841:G925)</f>
        <v>0</v>
      </c>
      <c r="H926" s="27">
        <f>SUM(H841:H925)</f>
        <v>9053645.2700000014</v>
      </c>
      <c r="I926" s="27">
        <f>SUM(I841:I925)</f>
        <v>0</v>
      </c>
      <c r="J926" s="5"/>
      <c r="K926" s="5"/>
    </row>
    <row r="927" spans="1:11" x14ac:dyDescent="0.25">
      <c r="A927" s="24" t="s">
        <v>4711</v>
      </c>
      <c r="B927" s="24" t="s">
        <v>587</v>
      </c>
      <c r="C927" s="28" t="s">
        <v>4596</v>
      </c>
      <c r="D927" s="24" t="s">
        <v>34</v>
      </c>
      <c r="E927" s="24" t="s">
        <v>35</v>
      </c>
      <c r="F927" s="25">
        <v>3700</v>
      </c>
      <c r="G927" s="25">
        <v>3700</v>
      </c>
      <c r="H927" s="25">
        <v>3700</v>
      </c>
      <c r="I927" s="25">
        <v>3700</v>
      </c>
    </row>
    <row r="928" spans="1:11" x14ac:dyDescent="0.25">
      <c r="A928" s="24" t="s">
        <v>4711</v>
      </c>
      <c r="B928" s="24" t="s">
        <v>587</v>
      </c>
      <c r="C928" s="24" t="s">
        <v>4404</v>
      </c>
      <c r="D928" s="24" t="s">
        <v>4405</v>
      </c>
      <c r="E928" s="24" t="s">
        <v>35</v>
      </c>
      <c r="F928" s="25">
        <v>307965.09000000003</v>
      </c>
      <c r="G928" s="25">
        <v>0</v>
      </c>
      <c r="H928" s="25">
        <v>307965.09000000003</v>
      </c>
      <c r="I928" s="25">
        <v>0</v>
      </c>
    </row>
    <row r="929" spans="1:9" x14ac:dyDescent="0.25">
      <c r="A929" s="24" t="s">
        <v>4711</v>
      </c>
      <c r="B929" s="24" t="s">
        <v>587</v>
      </c>
      <c r="C929" s="24" t="s">
        <v>4406</v>
      </c>
      <c r="D929" s="24" t="s">
        <v>2246</v>
      </c>
      <c r="E929" s="24" t="s">
        <v>35</v>
      </c>
      <c r="F929" s="25">
        <v>48600</v>
      </c>
      <c r="G929" s="25">
        <v>48600</v>
      </c>
      <c r="H929" s="25">
        <v>48600</v>
      </c>
      <c r="I929" s="25">
        <v>48600</v>
      </c>
    </row>
    <row r="930" spans="1:9" x14ac:dyDescent="0.25">
      <c r="A930" s="24" t="s">
        <v>4711</v>
      </c>
      <c r="B930" s="24" t="s">
        <v>587</v>
      </c>
      <c r="C930" s="28" t="s">
        <v>4596</v>
      </c>
      <c r="D930" s="24" t="s">
        <v>34</v>
      </c>
      <c r="E930" s="24" t="s">
        <v>35</v>
      </c>
      <c r="F930" s="25">
        <v>3916</v>
      </c>
      <c r="G930" s="25">
        <v>3916</v>
      </c>
      <c r="H930" s="25">
        <v>3916</v>
      </c>
      <c r="I930" s="25">
        <v>3916</v>
      </c>
    </row>
    <row r="931" spans="1:9" x14ac:dyDescent="0.25">
      <c r="A931" s="24" t="s">
        <v>4711</v>
      </c>
      <c r="B931" s="24" t="s">
        <v>587</v>
      </c>
      <c r="C931" s="24" t="s">
        <v>4596</v>
      </c>
      <c r="D931" s="46" t="s">
        <v>34</v>
      </c>
      <c r="E931" s="24" t="s">
        <v>35</v>
      </c>
      <c r="F931" s="25">
        <v>150</v>
      </c>
      <c r="G931" s="25">
        <v>150</v>
      </c>
      <c r="H931" s="25">
        <v>150</v>
      </c>
      <c r="I931" s="25">
        <v>150</v>
      </c>
    </row>
    <row r="932" spans="1:9" x14ac:dyDescent="0.25">
      <c r="A932" s="24" t="s">
        <v>4711</v>
      </c>
      <c r="B932" s="24" t="s">
        <v>587</v>
      </c>
      <c r="C932" s="24" t="s">
        <v>4596</v>
      </c>
      <c r="D932" s="46" t="s">
        <v>34</v>
      </c>
      <c r="E932" s="24" t="s">
        <v>35</v>
      </c>
      <c r="F932" s="25">
        <v>3120</v>
      </c>
      <c r="G932" s="25">
        <v>0</v>
      </c>
      <c r="H932" s="25">
        <v>3120</v>
      </c>
      <c r="I932" s="25">
        <v>0</v>
      </c>
    </row>
    <row r="933" spans="1:9" x14ac:dyDescent="0.25">
      <c r="A933" s="24" t="s">
        <v>4711</v>
      </c>
      <c r="B933" s="24" t="s">
        <v>587</v>
      </c>
      <c r="C933" s="24" t="s">
        <v>4407</v>
      </c>
      <c r="D933" s="24" t="s">
        <v>4408</v>
      </c>
      <c r="E933" s="24" t="s">
        <v>35</v>
      </c>
      <c r="F933" s="25">
        <v>67626</v>
      </c>
      <c r="G933" s="25">
        <v>0</v>
      </c>
      <c r="H933" s="25">
        <v>67626</v>
      </c>
      <c r="I933" s="25">
        <v>0</v>
      </c>
    </row>
    <row r="934" spans="1:9" x14ac:dyDescent="0.25">
      <c r="A934" s="24" t="s">
        <v>4711</v>
      </c>
      <c r="B934" s="24" t="s">
        <v>587</v>
      </c>
      <c r="C934" s="28" t="s">
        <v>4596</v>
      </c>
      <c r="D934" s="24" t="s">
        <v>34</v>
      </c>
      <c r="E934" s="24" t="s">
        <v>35</v>
      </c>
      <c r="F934" s="25">
        <v>10680</v>
      </c>
      <c r="G934" s="25">
        <v>10680</v>
      </c>
      <c r="H934" s="25">
        <v>10680</v>
      </c>
      <c r="I934" s="25">
        <v>10680</v>
      </c>
    </row>
    <row r="935" spans="1:9" x14ac:dyDescent="0.25">
      <c r="A935" s="24" t="s">
        <v>4711</v>
      </c>
      <c r="B935" s="24" t="s">
        <v>587</v>
      </c>
      <c r="C935" s="28" t="s">
        <v>4596</v>
      </c>
      <c r="D935" s="24" t="s">
        <v>34</v>
      </c>
      <c r="E935" s="24" t="s">
        <v>35</v>
      </c>
      <c r="F935" s="25">
        <v>7920</v>
      </c>
      <c r="G935" s="25">
        <v>7920</v>
      </c>
      <c r="H935" s="25">
        <v>7920</v>
      </c>
      <c r="I935" s="25">
        <v>7920</v>
      </c>
    </row>
    <row r="936" spans="1:9" x14ac:dyDescent="0.25">
      <c r="A936" s="24" t="s">
        <v>4711</v>
      </c>
      <c r="B936" s="24" t="s">
        <v>587</v>
      </c>
      <c r="C936" s="28" t="s">
        <v>4596</v>
      </c>
      <c r="D936" s="24" t="s">
        <v>34</v>
      </c>
      <c r="E936" s="24" t="s">
        <v>35</v>
      </c>
      <c r="F936" s="25">
        <v>334</v>
      </c>
      <c r="G936" s="25">
        <v>334</v>
      </c>
      <c r="H936" s="25">
        <v>334</v>
      </c>
      <c r="I936" s="25">
        <v>334</v>
      </c>
    </row>
    <row r="937" spans="1:9" x14ac:dyDescent="0.25">
      <c r="A937" s="24" t="s">
        <v>4711</v>
      </c>
      <c r="B937" s="24" t="s">
        <v>587</v>
      </c>
      <c r="C937" s="28" t="s">
        <v>4596</v>
      </c>
      <c r="D937" s="24" t="s">
        <v>34</v>
      </c>
      <c r="E937" s="24" t="s">
        <v>35</v>
      </c>
      <c r="F937" s="25">
        <v>73093</v>
      </c>
      <c r="G937" s="25">
        <v>0</v>
      </c>
      <c r="H937" s="25">
        <v>73093</v>
      </c>
      <c r="I937" s="25">
        <v>0</v>
      </c>
    </row>
    <row r="938" spans="1:9" x14ac:dyDescent="0.25">
      <c r="A938" s="24" t="s">
        <v>4711</v>
      </c>
      <c r="B938" s="24" t="s">
        <v>587</v>
      </c>
      <c r="C938" s="24" t="s">
        <v>4409</v>
      </c>
      <c r="D938" s="24" t="s">
        <v>4410</v>
      </c>
      <c r="E938" s="24" t="s">
        <v>35</v>
      </c>
      <c r="F938" s="25">
        <v>67511</v>
      </c>
      <c r="G938" s="25">
        <v>0</v>
      </c>
      <c r="H938" s="25">
        <v>67511</v>
      </c>
      <c r="I938" s="25">
        <v>0</v>
      </c>
    </row>
    <row r="939" spans="1:9" x14ac:dyDescent="0.25">
      <c r="A939" s="24" t="s">
        <v>4711</v>
      </c>
      <c r="B939" s="24" t="s">
        <v>587</v>
      </c>
      <c r="C939" s="28" t="s">
        <v>4596</v>
      </c>
      <c r="D939" s="24" t="s">
        <v>34</v>
      </c>
      <c r="E939" s="24" t="s">
        <v>35</v>
      </c>
      <c r="F939" s="25">
        <v>38125</v>
      </c>
      <c r="G939" s="25">
        <v>0</v>
      </c>
      <c r="H939" s="25">
        <v>38125</v>
      </c>
      <c r="I939" s="25">
        <v>0</v>
      </c>
    </row>
    <row r="940" spans="1:9" x14ac:dyDescent="0.25">
      <c r="A940" s="24" t="s">
        <v>4711</v>
      </c>
      <c r="B940" s="24" t="s">
        <v>587</v>
      </c>
      <c r="C940" s="24" t="s">
        <v>4411</v>
      </c>
      <c r="D940" s="24" t="s">
        <v>4412</v>
      </c>
      <c r="E940" s="24" t="s">
        <v>35</v>
      </c>
      <c r="F940" s="25">
        <v>1326</v>
      </c>
      <c r="G940" s="25">
        <v>0</v>
      </c>
      <c r="H940" s="25">
        <v>1326</v>
      </c>
      <c r="I940" s="25">
        <v>0</v>
      </c>
    </row>
    <row r="941" spans="1:9" x14ac:dyDescent="0.25">
      <c r="A941" s="24" t="s">
        <v>4711</v>
      </c>
      <c r="B941" s="24" t="s">
        <v>587</v>
      </c>
      <c r="C941" s="24" t="s">
        <v>4413</v>
      </c>
      <c r="D941" s="24" t="s">
        <v>4414</v>
      </c>
      <c r="E941" s="24" t="s">
        <v>35</v>
      </c>
      <c r="F941" s="25">
        <v>2364</v>
      </c>
      <c r="G941" s="25">
        <v>2364</v>
      </c>
      <c r="H941" s="25">
        <v>2364</v>
      </c>
      <c r="I941" s="25">
        <v>2364</v>
      </c>
    </row>
    <row r="942" spans="1:9" x14ac:dyDescent="0.25">
      <c r="A942" s="24" t="s">
        <v>4711</v>
      </c>
      <c r="B942" s="24" t="s">
        <v>587</v>
      </c>
      <c r="C942" s="24" t="s">
        <v>4415</v>
      </c>
      <c r="D942" s="24" t="s">
        <v>4416</v>
      </c>
      <c r="E942" s="24" t="s">
        <v>35</v>
      </c>
      <c r="F942" s="25">
        <v>103644</v>
      </c>
      <c r="G942" s="25">
        <v>103644</v>
      </c>
      <c r="H942" s="25">
        <v>103644</v>
      </c>
      <c r="I942" s="25">
        <v>103644</v>
      </c>
    </row>
    <row r="943" spans="1:9" x14ac:dyDescent="0.25">
      <c r="A943" s="24" t="s">
        <v>4711</v>
      </c>
      <c r="B943" s="24" t="s">
        <v>587</v>
      </c>
      <c r="C943" s="24" t="s">
        <v>4417</v>
      </c>
      <c r="D943" s="24" t="s">
        <v>3956</v>
      </c>
      <c r="E943" s="24" t="s">
        <v>35</v>
      </c>
      <c r="F943" s="25">
        <v>12887</v>
      </c>
      <c r="G943" s="25">
        <v>0</v>
      </c>
      <c r="H943" s="25">
        <v>12887</v>
      </c>
      <c r="I943" s="25">
        <v>0</v>
      </c>
    </row>
    <row r="944" spans="1:9" x14ac:dyDescent="0.25">
      <c r="A944" s="24" t="s">
        <v>4711</v>
      </c>
      <c r="B944" s="24" t="s">
        <v>587</v>
      </c>
      <c r="C944" s="28" t="s">
        <v>4596</v>
      </c>
      <c r="D944" s="24" t="s">
        <v>34</v>
      </c>
      <c r="E944" s="24" t="s">
        <v>35</v>
      </c>
      <c r="F944" s="25">
        <v>4940</v>
      </c>
      <c r="G944" s="25">
        <v>0</v>
      </c>
      <c r="H944" s="25">
        <v>4940</v>
      </c>
      <c r="I944" s="25">
        <v>0</v>
      </c>
    </row>
    <row r="945" spans="1:9" x14ac:dyDescent="0.25">
      <c r="A945" s="24" t="s">
        <v>4711</v>
      </c>
      <c r="B945" s="24" t="s">
        <v>587</v>
      </c>
      <c r="C945" s="28" t="s">
        <v>4596</v>
      </c>
      <c r="D945" s="24" t="s">
        <v>34</v>
      </c>
      <c r="E945" s="24" t="s">
        <v>35</v>
      </c>
      <c r="F945" s="25">
        <v>100</v>
      </c>
      <c r="G945" s="25">
        <v>0</v>
      </c>
      <c r="H945" s="25">
        <v>100</v>
      </c>
      <c r="I945" s="25">
        <v>0</v>
      </c>
    </row>
    <row r="946" spans="1:9" x14ac:dyDescent="0.25">
      <c r="A946" s="24" t="s">
        <v>4711</v>
      </c>
      <c r="B946" s="24" t="s">
        <v>587</v>
      </c>
      <c r="C946" s="28" t="s">
        <v>4596</v>
      </c>
      <c r="D946" s="24" t="s">
        <v>34</v>
      </c>
      <c r="E946" s="24" t="s">
        <v>35</v>
      </c>
      <c r="F946" s="25">
        <v>60980</v>
      </c>
      <c r="G946" s="25">
        <v>0</v>
      </c>
      <c r="H946" s="25">
        <v>60980</v>
      </c>
      <c r="I946" s="25">
        <v>0</v>
      </c>
    </row>
    <row r="947" spans="1:9" x14ac:dyDescent="0.25">
      <c r="A947" s="24" t="s">
        <v>4711</v>
      </c>
      <c r="B947" s="24" t="s">
        <v>587</v>
      </c>
      <c r="C947" s="24" t="s">
        <v>4418</v>
      </c>
      <c r="D947" s="24" t="s">
        <v>4419</v>
      </c>
      <c r="E947" s="24" t="s">
        <v>35</v>
      </c>
      <c r="F947" s="25">
        <v>45</v>
      </c>
      <c r="G947" s="25">
        <v>45</v>
      </c>
      <c r="H947" s="25">
        <v>45</v>
      </c>
      <c r="I947" s="25">
        <v>45</v>
      </c>
    </row>
    <row r="948" spans="1:9" x14ac:dyDescent="0.25">
      <c r="A948" s="24" t="s">
        <v>4711</v>
      </c>
      <c r="B948" s="24" t="s">
        <v>587</v>
      </c>
      <c r="C948" s="24" t="s">
        <v>4420</v>
      </c>
      <c r="D948" s="24" t="s">
        <v>3975</v>
      </c>
      <c r="E948" s="24" t="s">
        <v>35</v>
      </c>
      <c r="F948" s="25">
        <v>180</v>
      </c>
      <c r="G948" s="25">
        <v>180</v>
      </c>
      <c r="H948" s="25">
        <v>180</v>
      </c>
      <c r="I948" s="25">
        <v>180</v>
      </c>
    </row>
    <row r="949" spans="1:9" x14ac:dyDescent="0.25">
      <c r="A949" s="24" t="s">
        <v>4711</v>
      </c>
      <c r="B949" s="24" t="s">
        <v>587</v>
      </c>
      <c r="C949" s="24" t="s">
        <v>4421</v>
      </c>
      <c r="D949" s="24" t="s">
        <v>4422</v>
      </c>
      <c r="E949" s="24" t="s">
        <v>35</v>
      </c>
      <c r="F949" s="25">
        <v>1675</v>
      </c>
      <c r="G949" s="25">
        <v>1675</v>
      </c>
      <c r="H949" s="25">
        <v>1675</v>
      </c>
      <c r="I949" s="25">
        <v>1675</v>
      </c>
    </row>
    <row r="950" spans="1:9" x14ac:dyDescent="0.25">
      <c r="A950" s="24" t="s">
        <v>4711</v>
      </c>
      <c r="B950" s="24" t="s">
        <v>587</v>
      </c>
      <c r="C950" s="24" t="s">
        <v>4423</v>
      </c>
      <c r="D950" s="24" t="s">
        <v>4424</v>
      </c>
      <c r="E950" s="24" t="s">
        <v>35</v>
      </c>
      <c r="F950" s="25">
        <v>69474</v>
      </c>
      <c r="G950" s="25">
        <v>0</v>
      </c>
      <c r="H950" s="25">
        <v>69474</v>
      </c>
      <c r="I950" s="25">
        <v>0</v>
      </c>
    </row>
    <row r="951" spans="1:9" x14ac:dyDescent="0.25">
      <c r="A951" s="24" t="s">
        <v>4711</v>
      </c>
      <c r="B951" s="24" t="s">
        <v>587</v>
      </c>
      <c r="C951" s="24" t="s">
        <v>4425</v>
      </c>
      <c r="D951" s="24" t="s">
        <v>4426</v>
      </c>
      <c r="E951" s="24" t="s">
        <v>35</v>
      </c>
      <c r="F951" s="25">
        <v>888000</v>
      </c>
      <c r="G951" s="25">
        <v>888000</v>
      </c>
      <c r="H951" s="25">
        <v>888000</v>
      </c>
      <c r="I951" s="25">
        <v>888000</v>
      </c>
    </row>
    <row r="952" spans="1:9" x14ac:dyDescent="0.25">
      <c r="A952" s="24" t="s">
        <v>4711</v>
      </c>
      <c r="B952" s="24" t="s">
        <v>587</v>
      </c>
      <c r="C952" s="24" t="s">
        <v>4427</v>
      </c>
      <c r="D952" s="24" t="s">
        <v>2300</v>
      </c>
      <c r="E952" s="24" t="s">
        <v>35</v>
      </c>
      <c r="F952" s="25">
        <v>548</v>
      </c>
      <c r="G952" s="25">
        <v>0</v>
      </c>
      <c r="H952" s="25">
        <v>548</v>
      </c>
      <c r="I952" s="25">
        <v>0</v>
      </c>
    </row>
    <row r="953" spans="1:9" x14ac:dyDescent="0.25">
      <c r="A953" s="24" t="s">
        <v>4711</v>
      </c>
      <c r="B953" s="24" t="s">
        <v>587</v>
      </c>
      <c r="C953" s="28" t="s">
        <v>4596</v>
      </c>
      <c r="D953" s="24" t="s">
        <v>34</v>
      </c>
      <c r="E953" s="24" t="s">
        <v>35</v>
      </c>
      <c r="F953" s="25">
        <v>36163</v>
      </c>
      <c r="G953" s="25">
        <v>0</v>
      </c>
      <c r="H953" s="25">
        <v>36163</v>
      </c>
      <c r="I953" s="25">
        <v>0</v>
      </c>
    </row>
    <row r="954" spans="1:9" x14ac:dyDescent="0.25">
      <c r="A954" s="24" t="s">
        <v>4711</v>
      </c>
      <c r="B954" s="24" t="s">
        <v>587</v>
      </c>
      <c r="C954" s="24" t="s">
        <v>4428</v>
      </c>
      <c r="D954" s="24" t="s">
        <v>4429</v>
      </c>
      <c r="E954" s="24" t="s">
        <v>35</v>
      </c>
      <c r="F954" s="25">
        <v>39560</v>
      </c>
      <c r="G954" s="25">
        <v>0</v>
      </c>
      <c r="H954" s="25">
        <v>39560</v>
      </c>
      <c r="I954" s="25">
        <v>0</v>
      </c>
    </row>
    <row r="955" spans="1:9" x14ac:dyDescent="0.25">
      <c r="A955" s="24" t="s">
        <v>4711</v>
      </c>
      <c r="B955" s="24" t="s">
        <v>587</v>
      </c>
      <c r="C955" s="24" t="s">
        <v>4430</v>
      </c>
      <c r="D955" s="24" t="s">
        <v>4431</v>
      </c>
      <c r="E955" s="24" t="s">
        <v>35</v>
      </c>
      <c r="F955" s="25">
        <v>548</v>
      </c>
      <c r="G955" s="25">
        <v>548</v>
      </c>
      <c r="H955" s="25">
        <v>548</v>
      </c>
      <c r="I955" s="25">
        <v>548</v>
      </c>
    </row>
    <row r="956" spans="1:9" x14ac:dyDescent="0.25">
      <c r="A956" s="24" t="s">
        <v>4711</v>
      </c>
      <c r="B956" s="24" t="s">
        <v>587</v>
      </c>
      <c r="C956" s="24" t="s">
        <v>4150</v>
      </c>
      <c r="D956" s="24" t="s">
        <v>171</v>
      </c>
      <c r="E956" s="24" t="s">
        <v>35</v>
      </c>
      <c r="F956" s="25">
        <v>31156</v>
      </c>
      <c r="G956" s="25">
        <v>0</v>
      </c>
      <c r="H956" s="25">
        <v>31156</v>
      </c>
      <c r="I956" s="25">
        <v>0</v>
      </c>
    </row>
    <row r="957" spans="1:9" x14ac:dyDescent="0.25">
      <c r="A957" s="24" t="s">
        <v>4711</v>
      </c>
      <c r="B957" s="24" t="s">
        <v>587</v>
      </c>
      <c r="C957" s="24" t="s">
        <v>4432</v>
      </c>
      <c r="D957" s="24" t="s">
        <v>4433</v>
      </c>
      <c r="E957" s="24" t="s">
        <v>35</v>
      </c>
      <c r="F957" s="25">
        <v>8298</v>
      </c>
      <c r="G957" s="110">
        <v>8298</v>
      </c>
      <c r="H957" s="25">
        <v>8298</v>
      </c>
      <c r="I957" s="110">
        <v>8298</v>
      </c>
    </row>
    <row r="958" spans="1:9" x14ac:dyDescent="0.25">
      <c r="A958" s="24" t="s">
        <v>4711</v>
      </c>
      <c r="B958" s="24" t="s">
        <v>587</v>
      </c>
      <c r="C958" s="24" t="s">
        <v>4434</v>
      </c>
      <c r="D958" s="24" t="s">
        <v>2181</v>
      </c>
      <c r="E958" s="24" t="s">
        <v>35</v>
      </c>
      <c r="F958" s="25">
        <v>252862</v>
      </c>
      <c r="G958" s="25">
        <v>0</v>
      </c>
      <c r="H958" s="25">
        <v>252862</v>
      </c>
      <c r="I958" s="25">
        <v>0</v>
      </c>
    </row>
    <row r="959" spans="1:9" x14ac:dyDescent="0.25">
      <c r="A959" s="24" t="s">
        <v>4711</v>
      </c>
      <c r="B959" s="24" t="s">
        <v>587</v>
      </c>
      <c r="C959" s="24" t="s">
        <v>4435</v>
      </c>
      <c r="D959" s="24" t="s">
        <v>4436</v>
      </c>
      <c r="E959" s="24" t="s">
        <v>35</v>
      </c>
      <c r="F959" s="25">
        <v>16270</v>
      </c>
      <c r="G959" s="25">
        <v>0</v>
      </c>
      <c r="H959" s="25">
        <v>16270</v>
      </c>
      <c r="I959" s="25">
        <v>0</v>
      </c>
    </row>
    <row r="960" spans="1:9" x14ac:dyDescent="0.25">
      <c r="A960" s="24" t="s">
        <v>4711</v>
      </c>
      <c r="B960" s="24" t="s">
        <v>587</v>
      </c>
      <c r="C960" s="24" t="s">
        <v>4415</v>
      </c>
      <c r="D960" s="24" t="s">
        <v>4416</v>
      </c>
      <c r="E960" s="24" t="s">
        <v>35</v>
      </c>
      <c r="F960" s="25">
        <v>31018</v>
      </c>
      <c r="G960" s="25">
        <v>0</v>
      </c>
      <c r="H960" s="25">
        <v>31018</v>
      </c>
      <c r="I960" s="25">
        <v>0</v>
      </c>
    </row>
    <row r="961" spans="1:9" x14ac:dyDescent="0.25">
      <c r="A961" s="24" t="s">
        <v>4711</v>
      </c>
      <c r="B961" s="24" t="s">
        <v>587</v>
      </c>
      <c r="C961" s="24" t="s">
        <v>4437</v>
      </c>
      <c r="D961" s="24" t="s">
        <v>4438</v>
      </c>
      <c r="E961" s="24" t="s">
        <v>35</v>
      </c>
      <c r="F961" s="25">
        <v>14000</v>
      </c>
      <c r="G961" s="25">
        <v>0</v>
      </c>
      <c r="H961" s="25">
        <v>14000</v>
      </c>
      <c r="I961" s="25">
        <v>0</v>
      </c>
    </row>
    <row r="962" spans="1:9" x14ac:dyDescent="0.25">
      <c r="A962" s="24" t="s">
        <v>4711</v>
      </c>
      <c r="B962" s="24" t="s">
        <v>587</v>
      </c>
      <c r="C962" s="28" t="s">
        <v>4596</v>
      </c>
      <c r="D962" s="24" t="s">
        <v>34</v>
      </c>
      <c r="E962" s="24" t="s">
        <v>35</v>
      </c>
      <c r="F962" s="25">
        <v>12400</v>
      </c>
      <c r="G962" s="25">
        <v>0</v>
      </c>
      <c r="H962" s="25">
        <v>12400</v>
      </c>
      <c r="I962" s="25">
        <v>0</v>
      </c>
    </row>
    <row r="963" spans="1:9" x14ac:dyDescent="0.25">
      <c r="A963" s="24" t="s">
        <v>4711</v>
      </c>
      <c r="B963" s="24" t="s">
        <v>587</v>
      </c>
      <c r="C963" s="28" t="s">
        <v>4596</v>
      </c>
      <c r="D963" s="24" t="s">
        <v>34</v>
      </c>
      <c r="E963" s="24" t="s">
        <v>35</v>
      </c>
      <c r="F963" s="25">
        <v>68885</v>
      </c>
      <c r="G963" s="25">
        <v>0</v>
      </c>
      <c r="H963" s="25">
        <v>68885</v>
      </c>
      <c r="I963" s="25">
        <v>0</v>
      </c>
    </row>
    <row r="964" spans="1:9" x14ac:dyDescent="0.25">
      <c r="A964" s="24" t="s">
        <v>4711</v>
      </c>
      <c r="B964" s="24" t="s">
        <v>587</v>
      </c>
      <c r="C964" s="24" t="s">
        <v>4439</v>
      </c>
      <c r="D964" s="24" t="s">
        <v>4440</v>
      </c>
      <c r="E964" s="24" t="s">
        <v>35</v>
      </c>
      <c r="F964" s="25">
        <v>10240</v>
      </c>
      <c r="G964" s="25">
        <v>0</v>
      </c>
      <c r="H964" s="25">
        <v>10240</v>
      </c>
      <c r="I964" s="25">
        <v>0</v>
      </c>
    </row>
    <row r="965" spans="1:9" x14ac:dyDescent="0.25">
      <c r="A965" s="24" t="s">
        <v>4711</v>
      </c>
      <c r="B965" s="24" t="s">
        <v>587</v>
      </c>
      <c r="C965" s="24" t="s">
        <v>4407</v>
      </c>
      <c r="D965" s="24" t="s">
        <v>4408</v>
      </c>
      <c r="E965" s="24" t="s">
        <v>35</v>
      </c>
      <c r="F965" s="25">
        <v>9360</v>
      </c>
      <c r="G965" s="25">
        <v>0</v>
      </c>
      <c r="H965" s="25">
        <v>9360</v>
      </c>
      <c r="I965" s="25">
        <v>0</v>
      </c>
    </row>
    <row r="966" spans="1:9" x14ac:dyDescent="0.25">
      <c r="A966" s="24" t="s">
        <v>4711</v>
      </c>
      <c r="B966" s="24" t="s">
        <v>587</v>
      </c>
      <c r="C966" s="28" t="s">
        <v>4596</v>
      </c>
      <c r="D966" s="24" t="s">
        <v>34</v>
      </c>
      <c r="E966" s="24" t="s">
        <v>35</v>
      </c>
      <c r="F966" s="25">
        <v>7764</v>
      </c>
      <c r="G966" s="25">
        <v>0</v>
      </c>
      <c r="H966" s="25">
        <v>7764</v>
      </c>
      <c r="I966" s="25">
        <v>0</v>
      </c>
    </row>
    <row r="967" spans="1:9" x14ac:dyDescent="0.25">
      <c r="A967" s="24" t="s">
        <v>4711</v>
      </c>
      <c r="B967" s="24" t="s">
        <v>587</v>
      </c>
      <c r="C967" s="24" t="s">
        <v>4441</v>
      </c>
      <c r="D967" s="24" t="s">
        <v>4442</v>
      </c>
      <c r="E967" s="24" t="s">
        <v>35</v>
      </c>
      <c r="F967" s="25">
        <v>29378</v>
      </c>
      <c r="G967" s="25">
        <v>0</v>
      </c>
      <c r="H967" s="25">
        <v>29378</v>
      </c>
      <c r="I967" s="25">
        <v>0</v>
      </c>
    </row>
    <row r="968" spans="1:9" x14ac:dyDescent="0.25">
      <c r="A968" s="24" t="s">
        <v>4711</v>
      </c>
      <c r="B968" s="24" t="s">
        <v>587</v>
      </c>
      <c r="C968" s="24" t="s">
        <v>4443</v>
      </c>
      <c r="D968" s="24" t="s">
        <v>2259</v>
      </c>
      <c r="E968" s="24" t="s">
        <v>35</v>
      </c>
      <c r="F968" s="25">
        <v>38226</v>
      </c>
      <c r="G968" s="25">
        <v>0</v>
      </c>
      <c r="H968" s="25">
        <v>38226</v>
      </c>
      <c r="I968" s="25">
        <v>0</v>
      </c>
    </row>
    <row r="969" spans="1:9" x14ac:dyDescent="0.25">
      <c r="A969" s="24" t="s">
        <v>4711</v>
      </c>
      <c r="B969" s="24" t="s">
        <v>587</v>
      </c>
      <c r="C969" s="28" t="s">
        <v>4596</v>
      </c>
      <c r="D969" s="24" t="s">
        <v>34</v>
      </c>
      <c r="E969" s="24" t="s">
        <v>35</v>
      </c>
      <c r="F969" s="25">
        <v>16764</v>
      </c>
      <c r="G969" s="25">
        <v>0</v>
      </c>
      <c r="H969" s="25">
        <v>16764</v>
      </c>
      <c r="I969" s="25">
        <v>0</v>
      </c>
    </row>
    <row r="970" spans="1:9" x14ac:dyDescent="0.25">
      <c r="A970" s="24" t="s">
        <v>4711</v>
      </c>
      <c r="B970" s="24" t="s">
        <v>587</v>
      </c>
      <c r="C970" s="28" t="s">
        <v>4596</v>
      </c>
      <c r="D970" s="24" t="s">
        <v>34</v>
      </c>
      <c r="E970" s="24" t="s">
        <v>35</v>
      </c>
      <c r="F970" s="25">
        <v>111977</v>
      </c>
      <c r="G970" s="25">
        <v>0</v>
      </c>
      <c r="H970" s="25">
        <v>111977</v>
      </c>
      <c r="I970" s="25">
        <v>0</v>
      </c>
    </row>
    <row r="971" spans="1:9" x14ac:dyDescent="0.25">
      <c r="A971" s="24" t="s">
        <v>4711</v>
      </c>
      <c r="B971" s="24" t="s">
        <v>587</v>
      </c>
      <c r="C971" s="24" t="s">
        <v>4596</v>
      </c>
      <c r="D971" s="46" t="s">
        <v>34</v>
      </c>
      <c r="E971" s="24" t="s">
        <v>35</v>
      </c>
      <c r="F971" s="25">
        <v>2456</v>
      </c>
      <c r="G971" s="25">
        <v>2456</v>
      </c>
      <c r="H971" s="25">
        <v>2456</v>
      </c>
      <c r="I971" s="25">
        <v>2456</v>
      </c>
    </row>
    <row r="972" spans="1:9" x14ac:dyDescent="0.25">
      <c r="A972" s="24" t="s">
        <v>4711</v>
      </c>
      <c r="B972" s="24" t="s">
        <v>587</v>
      </c>
      <c r="C972" s="24" t="s">
        <v>4444</v>
      </c>
      <c r="D972" s="24" t="s">
        <v>4445</v>
      </c>
      <c r="E972" s="24" t="s">
        <v>35</v>
      </c>
      <c r="F972" s="25">
        <v>6199</v>
      </c>
      <c r="G972" s="25">
        <v>0</v>
      </c>
      <c r="H972" s="25">
        <v>6199</v>
      </c>
      <c r="I972" s="25">
        <v>0</v>
      </c>
    </row>
    <row r="973" spans="1:9" x14ac:dyDescent="0.25">
      <c r="A973" s="24" t="s">
        <v>4711</v>
      </c>
      <c r="B973" s="24" t="s">
        <v>587</v>
      </c>
      <c r="C973" s="24" t="s">
        <v>4446</v>
      </c>
      <c r="D973" s="24" t="s">
        <v>4447</v>
      </c>
      <c r="E973" s="24" t="s">
        <v>35</v>
      </c>
      <c r="F973" s="25">
        <v>4589</v>
      </c>
      <c r="G973" s="25">
        <v>0</v>
      </c>
      <c r="H973" s="25">
        <v>4589</v>
      </c>
      <c r="I973" s="25">
        <v>0</v>
      </c>
    </row>
    <row r="974" spans="1:9" x14ac:dyDescent="0.25">
      <c r="A974" s="24" t="s">
        <v>4711</v>
      </c>
      <c r="B974" s="24" t="s">
        <v>587</v>
      </c>
      <c r="C974" s="28" t="s">
        <v>4596</v>
      </c>
      <c r="D974" s="24" t="s">
        <v>34</v>
      </c>
      <c r="E974" s="24" t="s">
        <v>35</v>
      </c>
      <c r="F974" s="25">
        <v>1426</v>
      </c>
      <c r="G974" s="25">
        <v>0</v>
      </c>
      <c r="H974" s="25">
        <v>1426</v>
      </c>
      <c r="I974" s="25">
        <v>0</v>
      </c>
    </row>
    <row r="975" spans="1:9" x14ac:dyDescent="0.25">
      <c r="A975" s="24" t="s">
        <v>4711</v>
      </c>
      <c r="B975" s="24" t="s">
        <v>587</v>
      </c>
      <c r="C975" s="24" t="s">
        <v>4448</v>
      </c>
      <c r="D975" s="24" t="s">
        <v>4449</v>
      </c>
      <c r="E975" s="24" t="s">
        <v>35</v>
      </c>
      <c r="F975" s="25">
        <v>20000</v>
      </c>
      <c r="G975" s="25">
        <v>20000</v>
      </c>
      <c r="H975" s="25">
        <v>20000</v>
      </c>
      <c r="I975" s="25">
        <v>20000</v>
      </c>
    </row>
    <row r="976" spans="1:9" x14ac:dyDescent="0.25">
      <c r="A976" s="24" t="s">
        <v>4711</v>
      </c>
      <c r="B976" s="24" t="s">
        <v>587</v>
      </c>
      <c r="C976" s="24" t="s">
        <v>4439</v>
      </c>
      <c r="D976" s="24" t="s">
        <v>4440</v>
      </c>
      <c r="E976" s="24" t="s">
        <v>35</v>
      </c>
      <c r="F976" s="25">
        <v>45770</v>
      </c>
      <c r="G976" s="25">
        <v>45770</v>
      </c>
      <c r="H976" s="25">
        <v>45770</v>
      </c>
      <c r="I976" s="25">
        <v>45770</v>
      </c>
    </row>
    <row r="977" spans="1:9" x14ac:dyDescent="0.25">
      <c r="A977" s="24" t="s">
        <v>4711</v>
      </c>
      <c r="B977" s="24" t="s">
        <v>587</v>
      </c>
      <c r="C977" s="24" t="s">
        <v>4450</v>
      </c>
      <c r="D977" s="24" t="s">
        <v>4451</v>
      </c>
      <c r="E977" s="24" t="s">
        <v>35</v>
      </c>
      <c r="F977" s="25">
        <v>3620</v>
      </c>
      <c r="G977" s="25">
        <v>3620</v>
      </c>
      <c r="H977" s="25">
        <v>3620</v>
      </c>
      <c r="I977" s="25">
        <v>3620</v>
      </c>
    </row>
    <row r="978" spans="1:9" x14ac:dyDescent="0.25">
      <c r="A978" s="24" t="s">
        <v>4711</v>
      </c>
      <c r="B978" s="24" t="s">
        <v>587</v>
      </c>
      <c r="C978" s="24" t="s">
        <v>4452</v>
      </c>
      <c r="D978" s="24" t="s">
        <v>4453</v>
      </c>
      <c r="E978" s="24" t="s">
        <v>35</v>
      </c>
      <c r="F978" s="25">
        <v>14500</v>
      </c>
      <c r="G978" s="25">
        <v>0</v>
      </c>
      <c r="H978" s="25">
        <v>14500</v>
      </c>
      <c r="I978" s="25">
        <v>0</v>
      </c>
    </row>
    <row r="979" spans="1:9" x14ac:dyDescent="0.25">
      <c r="A979" s="24" t="s">
        <v>4711</v>
      </c>
      <c r="B979" s="24" t="s">
        <v>587</v>
      </c>
      <c r="C979" s="24" t="s">
        <v>4454</v>
      </c>
      <c r="D979" s="24" t="s">
        <v>4455</v>
      </c>
      <c r="E979" s="24" t="s">
        <v>35</v>
      </c>
      <c r="F979" s="25">
        <v>812</v>
      </c>
      <c r="G979" s="25">
        <v>812</v>
      </c>
      <c r="H979" s="25">
        <v>812</v>
      </c>
      <c r="I979" s="25">
        <v>812</v>
      </c>
    </row>
    <row r="980" spans="1:9" x14ac:dyDescent="0.25">
      <c r="A980" s="24" t="s">
        <v>4711</v>
      </c>
      <c r="B980" s="24" t="s">
        <v>587</v>
      </c>
      <c r="C980" s="24" t="s">
        <v>4456</v>
      </c>
      <c r="D980" s="24" t="s">
        <v>4457</v>
      </c>
      <c r="E980" s="24" t="s">
        <v>35</v>
      </c>
      <c r="F980" s="25">
        <v>14820</v>
      </c>
      <c r="G980" s="25">
        <v>0</v>
      </c>
      <c r="H980" s="25">
        <v>14820</v>
      </c>
      <c r="I980" s="25">
        <v>0</v>
      </c>
    </row>
    <row r="981" spans="1:9" x14ac:dyDescent="0.25">
      <c r="A981" s="24" t="s">
        <v>4711</v>
      </c>
      <c r="B981" s="24" t="s">
        <v>587</v>
      </c>
      <c r="C981" s="24" t="s">
        <v>4458</v>
      </c>
      <c r="D981" s="24" t="s">
        <v>4459</v>
      </c>
      <c r="E981" s="24" t="s">
        <v>35</v>
      </c>
      <c r="F981" s="25">
        <v>111043</v>
      </c>
      <c r="G981" s="25">
        <v>0</v>
      </c>
      <c r="H981" s="25">
        <v>111043</v>
      </c>
      <c r="I981" s="25">
        <v>0</v>
      </c>
    </row>
    <row r="982" spans="1:9" x14ac:dyDescent="0.25">
      <c r="A982" s="24" t="s">
        <v>4711</v>
      </c>
      <c r="B982" s="24" t="s">
        <v>587</v>
      </c>
      <c r="C982" s="24" t="s">
        <v>4460</v>
      </c>
      <c r="D982" s="24" t="s">
        <v>4461</v>
      </c>
      <c r="E982" s="24" t="s">
        <v>35</v>
      </c>
      <c r="F982" s="25">
        <v>20780</v>
      </c>
      <c r="G982" s="25">
        <v>0</v>
      </c>
      <c r="H982" s="25">
        <v>20780</v>
      </c>
      <c r="I982" s="25">
        <v>0</v>
      </c>
    </row>
    <row r="983" spans="1:9" x14ac:dyDescent="0.25">
      <c r="A983" s="24" t="s">
        <v>4711</v>
      </c>
      <c r="B983" s="24" t="s">
        <v>587</v>
      </c>
      <c r="C983" s="28" t="s">
        <v>4596</v>
      </c>
      <c r="D983" s="24" t="s">
        <v>34</v>
      </c>
      <c r="E983" s="24" t="s">
        <v>35</v>
      </c>
      <c r="F983" s="25">
        <v>172554</v>
      </c>
      <c r="G983" s="25">
        <v>0</v>
      </c>
      <c r="H983" s="25">
        <v>172554</v>
      </c>
      <c r="I983" s="25">
        <v>0</v>
      </c>
    </row>
    <row r="984" spans="1:9" x14ac:dyDescent="0.25">
      <c r="A984" s="24" t="s">
        <v>4711</v>
      </c>
      <c r="B984" s="24" t="s">
        <v>587</v>
      </c>
      <c r="C984" s="24" t="s">
        <v>4443</v>
      </c>
      <c r="D984" s="24" t="s">
        <v>2259</v>
      </c>
      <c r="E984" s="24" t="s">
        <v>35</v>
      </c>
      <c r="F984" s="25">
        <v>276353</v>
      </c>
      <c r="G984" s="25">
        <v>0</v>
      </c>
      <c r="H984" s="25">
        <v>276353</v>
      </c>
      <c r="I984" s="25">
        <v>0</v>
      </c>
    </row>
    <row r="985" spans="1:9" x14ac:dyDescent="0.25">
      <c r="A985" s="24" t="s">
        <v>4711</v>
      </c>
      <c r="B985" s="24" t="s">
        <v>587</v>
      </c>
      <c r="C985" s="24" t="s">
        <v>4435</v>
      </c>
      <c r="D985" s="24" t="s">
        <v>4436</v>
      </c>
      <c r="E985" s="24" t="s">
        <v>35</v>
      </c>
      <c r="F985" s="25">
        <v>325402</v>
      </c>
      <c r="G985" s="25">
        <v>325402</v>
      </c>
      <c r="H985" s="25">
        <v>325402</v>
      </c>
      <c r="I985" s="25">
        <v>325402</v>
      </c>
    </row>
    <row r="986" spans="1:9" x14ac:dyDescent="0.25">
      <c r="A986" s="24" t="s">
        <v>4711</v>
      </c>
      <c r="B986" s="24" t="s">
        <v>587</v>
      </c>
      <c r="C986" s="28" t="s">
        <v>4596</v>
      </c>
      <c r="D986" s="24" t="s">
        <v>34</v>
      </c>
      <c r="E986" s="24" t="s">
        <v>35</v>
      </c>
      <c r="F986" s="25">
        <v>14243</v>
      </c>
      <c r="G986" s="25">
        <v>0</v>
      </c>
      <c r="H986" s="25">
        <v>14243</v>
      </c>
      <c r="I986" s="25">
        <v>0</v>
      </c>
    </row>
    <row r="987" spans="1:9" x14ac:dyDescent="0.25">
      <c r="A987" s="24" t="s">
        <v>4711</v>
      </c>
      <c r="B987" s="24" t="s">
        <v>587</v>
      </c>
      <c r="C987" s="24" t="s">
        <v>4462</v>
      </c>
      <c r="D987" s="24" t="s">
        <v>2339</v>
      </c>
      <c r="E987" s="24" t="s">
        <v>35</v>
      </c>
      <c r="F987" s="25">
        <v>32854</v>
      </c>
      <c r="G987" s="25">
        <v>0</v>
      </c>
      <c r="H987" s="25">
        <v>32854</v>
      </c>
      <c r="I987" s="25">
        <v>0</v>
      </c>
    </row>
    <row r="988" spans="1:9" x14ac:dyDescent="0.25">
      <c r="A988" s="24" t="s">
        <v>4711</v>
      </c>
      <c r="B988" s="24" t="s">
        <v>587</v>
      </c>
      <c r="C988" s="24" t="s">
        <v>4463</v>
      </c>
      <c r="D988" s="24" t="s">
        <v>2131</v>
      </c>
      <c r="E988" s="24" t="s">
        <v>35</v>
      </c>
      <c r="F988" s="25">
        <v>2449</v>
      </c>
      <c r="G988" s="25">
        <v>0</v>
      </c>
      <c r="H988" s="25">
        <v>2449</v>
      </c>
      <c r="I988" s="25">
        <v>0</v>
      </c>
    </row>
    <row r="989" spans="1:9" x14ac:dyDescent="0.25">
      <c r="A989" s="24" t="s">
        <v>4711</v>
      </c>
      <c r="B989" s="24" t="s">
        <v>587</v>
      </c>
      <c r="C989" s="24" t="s">
        <v>4464</v>
      </c>
      <c r="D989" s="24" t="s">
        <v>4465</v>
      </c>
      <c r="E989" s="24" t="s">
        <v>35</v>
      </c>
      <c r="F989" s="25">
        <v>148200</v>
      </c>
      <c r="G989" s="25">
        <v>0</v>
      </c>
      <c r="H989" s="25">
        <v>148200</v>
      </c>
      <c r="I989" s="25">
        <v>0</v>
      </c>
    </row>
    <row r="990" spans="1:9" x14ac:dyDescent="0.25">
      <c r="A990" s="24" t="s">
        <v>4711</v>
      </c>
      <c r="B990" s="24" t="s">
        <v>587</v>
      </c>
      <c r="C990" s="24" t="s">
        <v>4466</v>
      </c>
      <c r="D990" s="24" t="s">
        <v>4467</v>
      </c>
      <c r="E990" s="24" t="s">
        <v>35</v>
      </c>
      <c r="F990" s="25">
        <v>565000</v>
      </c>
      <c r="G990" s="25">
        <v>0</v>
      </c>
      <c r="H990" s="25">
        <v>565000</v>
      </c>
      <c r="I990" s="25">
        <v>0</v>
      </c>
    </row>
    <row r="991" spans="1:9" x14ac:dyDescent="0.25">
      <c r="A991" s="24" t="s">
        <v>4711</v>
      </c>
      <c r="B991" s="24" t="s">
        <v>587</v>
      </c>
      <c r="C991" s="24" t="s">
        <v>4468</v>
      </c>
      <c r="D991" s="24" t="s">
        <v>4469</v>
      </c>
      <c r="E991" s="24" t="s">
        <v>35</v>
      </c>
      <c r="F991" s="25">
        <v>6000</v>
      </c>
      <c r="G991" s="25">
        <v>6000</v>
      </c>
      <c r="H991" s="25">
        <v>6000</v>
      </c>
      <c r="I991" s="25">
        <v>6000</v>
      </c>
    </row>
    <row r="992" spans="1:9" x14ac:dyDescent="0.25">
      <c r="A992" s="24" t="s">
        <v>4711</v>
      </c>
      <c r="B992" s="24" t="s">
        <v>587</v>
      </c>
      <c r="C992" s="24" t="s">
        <v>4441</v>
      </c>
      <c r="D992" s="24" t="s">
        <v>4442</v>
      </c>
      <c r="E992" s="24" t="s">
        <v>35</v>
      </c>
      <c r="F992" s="25">
        <v>270069</v>
      </c>
      <c r="G992" s="25">
        <v>0</v>
      </c>
      <c r="H992" s="25">
        <v>270069</v>
      </c>
      <c r="I992" s="25">
        <v>0</v>
      </c>
    </row>
    <row r="993" spans="1:9" x14ac:dyDescent="0.25">
      <c r="A993" s="24" t="s">
        <v>4711</v>
      </c>
      <c r="B993" s="24" t="s">
        <v>587</v>
      </c>
      <c r="C993" s="24" t="s">
        <v>4470</v>
      </c>
      <c r="D993" s="24" t="s">
        <v>4471</v>
      </c>
      <c r="E993" s="24" t="s">
        <v>35</v>
      </c>
      <c r="F993" s="25">
        <v>109387</v>
      </c>
      <c r="G993" s="25">
        <v>0</v>
      </c>
      <c r="H993" s="25">
        <v>109387</v>
      </c>
      <c r="I993" s="25">
        <v>0</v>
      </c>
    </row>
    <row r="994" spans="1:9" x14ac:dyDescent="0.25">
      <c r="A994" s="24" t="s">
        <v>4711</v>
      </c>
      <c r="B994" s="24" t="s">
        <v>587</v>
      </c>
      <c r="C994" s="24" t="s">
        <v>4472</v>
      </c>
      <c r="D994" s="24" t="s">
        <v>4473</v>
      </c>
      <c r="E994" s="24" t="s">
        <v>35</v>
      </c>
      <c r="F994" s="25">
        <v>99117</v>
      </c>
      <c r="G994" s="25">
        <v>0</v>
      </c>
      <c r="H994" s="25">
        <v>99117</v>
      </c>
      <c r="I994" s="25">
        <v>0</v>
      </c>
    </row>
    <row r="995" spans="1:9" x14ac:dyDescent="0.25">
      <c r="A995" s="24" t="s">
        <v>4711</v>
      </c>
      <c r="B995" s="24" t="s">
        <v>587</v>
      </c>
      <c r="C995" s="24" t="s">
        <v>4474</v>
      </c>
      <c r="D995" s="24" t="s">
        <v>332</v>
      </c>
      <c r="E995" s="24" t="s">
        <v>35</v>
      </c>
      <c r="F995" s="25">
        <v>134590</v>
      </c>
      <c r="G995" s="25">
        <v>0</v>
      </c>
      <c r="H995" s="25">
        <v>134590</v>
      </c>
      <c r="I995" s="25">
        <v>0</v>
      </c>
    </row>
    <row r="996" spans="1:9" x14ac:dyDescent="0.25">
      <c r="A996" s="24" t="s">
        <v>4711</v>
      </c>
      <c r="B996" s="24" t="s">
        <v>587</v>
      </c>
      <c r="C996" s="24" t="s">
        <v>4474</v>
      </c>
      <c r="D996" s="24" t="s">
        <v>332</v>
      </c>
      <c r="E996" s="24" t="s">
        <v>35</v>
      </c>
      <c r="F996" s="25">
        <v>13610</v>
      </c>
      <c r="G996" s="25">
        <v>13610</v>
      </c>
      <c r="H996" s="25">
        <v>13610</v>
      </c>
      <c r="I996" s="25">
        <v>13610</v>
      </c>
    </row>
    <row r="997" spans="1:9" x14ac:dyDescent="0.25">
      <c r="A997" s="24" t="s">
        <v>4711</v>
      </c>
      <c r="B997" s="24" t="s">
        <v>587</v>
      </c>
      <c r="C997" s="24" t="s">
        <v>2731</v>
      </c>
      <c r="D997" s="24" t="s">
        <v>131</v>
      </c>
      <c r="E997" s="24" t="s">
        <v>35</v>
      </c>
      <c r="F997" s="25">
        <v>4664</v>
      </c>
      <c r="G997" s="25">
        <v>0</v>
      </c>
      <c r="H997" s="25">
        <v>4664</v>
      </c>
      <c r="I997" s="25">
        <v>0</v>
      </c>
    </row>
    <row r="998" spans="1:9" x14ac:dyDescent="0.25">
      <c r="A998" s="24" t="s">
        <v>4711</v>
      </c>
      <c r="B998" s="24" t="s">
        <v>587</v>
      </c>
      <c r="C998" s="24" t="s">
        <v>4475</v>
      </c>
      <c r="D998" s="24" t="s">
        <v>296</v>
      </c>
      <c r="E998" s="24" t="s">
        <v>35</v>
      </c>
      <c r="F998" s="25">
        <v>4845</v>
      </c>
      <c r="G998" s="25">
        <v>0</v>
      </c>
      <c r="H998" s="25">
        <v>4845</v>
      </c>
      <c r="I998" s="25">
        <v>0</v>
      </c>
    </row>
    <row r="999" spans="1:9" x14ac:dyDescent="0.25">
      <c r="A999" s="24" t="s">
        <v>4711</v>
      </c>
      <c r="B999" s="24" t="s">
        <v>587</v>
      </c>
      <c r="C999" s="24" t="s">
        <v>4476</v>
      </c>
      <c r="D999" s="24" t="s">
        <v>2366</v>
      </c>
      <c r="E999" s="24" t="s">
        <v>35</v>
      </c>
      <c r="F999" s="25">
        <v>200</v>
      </c>
      <c r="G999" s="25">
        <v>0</v>
      </c>
      <c r="H999" s="25">
        <v>200</v>
      </c>
      <c r="I999" s="25">
        <v>0</v>
      </c>
    </row>
    <row r="1000" spans="1:9" x14ac:dyDescent="0.25">
      <c r="A1000" s="24" t="s">
        <v>4711</v>
      </c>
      <c r="B1000" s="24" t="s">
        <v>587</v>
      </c>
      <c r="C1000" s="24" t="s">
        <v>4477</v>
      </c>
      <c r="D1000" s="24" t="s">
        <v>4478</v>
      </c>
      <c r="E1000" s="24" t="s">
        <v>35</v>
      </c>
      <c r="F1000" s="25">
        <v>29995</v>
      </c>
      <c r="G1000" s="25">
        <v>0</v>
      </c>
      <c r="H1000" s="25">
        <v>29995</v>
      </c>
      <c r="I1000" s="25">
        <v>0</v>
      </c>
    </row>
    <row r="1001" spans="1:9" ht="31.5" x14ac:dyDescent="0.25">
      <c r="A1001" s="24" t="s">
        <v>4711</v>
      </c>
      <c r="B1001" s="24" t="s">
        <v>587</v>
      </c>
      <c r="C1001" s="24" t="s">
        <v>4479</v>
      </c>
      <c r="D1001" s="24" t="s">
        <v>4480</v>
      </c>
      <c r="E1001" s="24" t="s">
        <v>35</v>
      </c>
      <c r="F1001" s="25">
        <v>3440</v>
      </c>
      <c r="G1001" s="25">
        <v>0</v>
      </c>
      <c r="H1001" s="25">
        <v>3440</v>
      </c>
      <c r="I1001" s="25">
        <v>0</v>
      </c>
    </row>
    <row r="1002" spans="1:9" x14ac:dyDescent="0.25">
      <c r="A1002" s="24" t="s">
        <v>4711</v>
      </c>
      <c r="B1002" s="24" t="s">
        <v>587</v>
      </c>
      <c r="C1002" s="24" t="s">
        <v>4481</v>
      </c>
      <c r="D1002" s="24" t="s">
        <v>2210</v>
      </c>
      <c r="E1002" s="24" t="s">
        <v>35</v>
      </c>
      <c r="F1002" s="25">
        <v>432200</v>
      </c>
      <c r="G1002" s="25">
        <v>0</v>
      </c>
      <c r="H1002" s="25">
        <v>432200</v>
      </c>
      <c r="I1002" s="25">
        <v>0</v>
      </c>
    </row>
    <row r="1003" spans="1:9" x14ac:dyDescent="0.25">
      <c r="A1003" s="24" t="s">
        <v>4711</v>
      </c>
      <c r="B1003" s="24" t="s">
        <v>587</v>
      </c>
      <c r="C1003" s="24" t="s">
        <v>4482</v>
      </c>
      <c r="D1003" s="24" t="s">
        <v>51</v>
      </c>
      <c r="E1003" s="24" t="s">
        <v>35</v>
      </c>
      <c r="F1003" s="25">
        <v>7473</v>
      </c>
      <c r="G1003" s="25">
        <v>0</v>
      </c>
      <c r="H1003" s="25">
        <v>7473</v>
      </c>
      <c r="I1003" s="25">
        <v>0</v>
      </c>
    </row>
    <row r="1004" spans="1:9" x14ac:dyDescent="0.25">
      <c r="A1004" s="24" t="s">
        <v>4711</v>
      </c>
      <c r="B1004" s="24" t="s">
        <v>587</v>
      </c>
      <c r="C1004" s="24" t="s">
        <v>4483</v>
      </c>
      <c r="D1004" s="24" t="s">
        <v>4028</v>
      </c>
      <c r="E1004" s="24" t="s">
        <v>35</v>
      </c>
      <c r="F1004" s="25">
        <v>17280</v>
      </c>
      <c r="G1004" s="25">
        <v>0</v>
      </c>
      <c r="H1004" s="25">
        <v>17280</v>
      </c>
      <c r="I1004" s="25">
        <v>0</v>
      </c>
    </row>
    <row r="1005" spans="1:9" x14ac:dyDescent="0.25">
      <c r="A1005" s="24" t="s">
        <v>4711</v>
      </c>
      <c r="B1005" s="24" t="s">
        <v>587</v>
      </c>
      <c r="C1005" s="24" t="s">
        <v>4484</v>
      </c>
      <c r="D1005" s="24" t="s">
        <v>300</v>
      </c>
      <c r="E1005" s="24" t="s">
        <v>35</v>
      </c>
      <c r="F1005" s="25">
        <v>157</v>
      </c>
      <c r="G1005" s="25">
        <v>0</v>
      </c>
      <c r="H1005" s="25">
        <v>157</v>
      </c>
      <c r="I1005" s="25">
        <v>0</v>
      </c>
    </row>
    <row r="1006" spans="1:9" x14ac:dyDescent="0.25">
      <c r="A1006" s="24" t="s">
        <v>4711</v>
      </c>
      <c r="B1006" s="24" t="s">
        <v>587</v>
      </c>
      <c r="C1006" s="24" t="s">
        <v>4485</v>
      </c>
      <c r="D1006" s="24" t="s">
        <v>18</v>
      </c>
      <c r="E1006" s="24" t="s">
        <v>35</v>
      </c>
      <c r="F1006" s="25">
        <v>1419</v>
      </c>
      <c r="G1006" s="25">
        <v>0</v>
      </c>
      <c r="H1006" s="25">
        <v>1419</v>
      </c>
      <c r="I1006" s="25">
        <v>0</v>
      </c>
    </row>
    <row r="1007" spans="1:9" x14ac:dyDescent="0.25">
      <c r="A1007" s="24" t="s">
        <v>4711</v>
      </c>
      <c r="B1007" s="24" t="s">
        <v>587</v>
      </c>
      <c r="C1007" s="24" t="s">
        <v>3424</v>
      </c>
      <c r="D1007" s="24" t="s">
        <v>103</v>
      </c>
      <c r="E1007" s="24" t="s">
        <v>35</v>
      </c>
      <c r="F1007" s="25">
        <v>8660</v>
      </c>
      <c r="G1007" s="25">
        <v>0</v>
      </c>
      <c r="H1007" s="25">
        <v>8660</v>
      </c>
      <c r="I1007" s="25">
        <v>0</v>
      </c>
    </row>
    <row r="1008" spans="1:9" x14ac:dyDescent="0.25">
      <c r="A1008" s="24" t="s">
        <v>4711</v>
      </c>
      <c r="B1008" s="24" t="s">
        <v>587</v>
      </c>
      <c r="C1008" s="24" t="s">
        <v>4486</v>
      </c>
      <c r="D1008" s="24" t="s">
        <v>4487</v>
      </c>
      <c r="E1008" s="24" t="s">
        <v>35</v>
      </c>
      <c r="F1008" s="25">
        <v>4575</v>
      </c>
      <c r="G1008" s="25">
        <v>0</v>
      </c>
      <c r="H1008" s="25">
        <v>4575</v>
      </c>
      <c r="I1008" s="25">
        <v>0</v>
      </c>
    </row>
    <row r="1009" spans="1:9" x14ac:dyDescent="0.25">
      <c r="A1009" s="24" t="s">
        <v>4711</v>
      </c>
      <c r="B1009" s="24" t="s">
        <v>587</v>
      </c>
      <c r="C1009" s="24" t="s">
        <v>4488</v>
      </c>
      <c r="D1009" s="24" t="s">
        <v>2788</v>
      </c>
      <c r="E1009" s="24" t="s">
        <v>35</v>
      </c>
      <c r="F1009" s="25">
        <v>2895</v>
      </c>
      <c r="G1009" s="25">
        <v>2895</v>
      </c>
      <c r="H1009" s="25">
        <v>2895</v>
      </c>
      <c r="I1009" s="25">
        <v>2895</v>
      </c>
    </row>
    <row r="1010" spans="1:9" x14ac:dyDescent="0.25">
      <c r="A1010" s="24" t="s">
        <v>4711</v>
      </c>
      <c r="B1010" s="24" t="s">
        <v>587</v>
      </c>
      <c r="C1010" s="24" t="s">
        <v>4489</v>
      </c>
      <c r="D1010" s="24" t="s">
        <v>4490</v>
      </c>
      <c r="E1010" s="24" t="s">
        <v>35</v>
      </c>
      <c r="F1010" s="25">
        <v>987</v>
      </c>
      <c r="G1010" s="25">
        <v>0</v>
      </c>
      <c r="H1010" s="25">
        <v>987</v>
      </c>
      <c r="I1010" s="25">
        <v>0</v>
      </c>
    </row>
    <row r="1011" spans="1:9" ht="31.5" x14ac:dyDescent="0.25">
      <c r="A1011" s="24" t="s">
        <v>4711</v>
      </c>
      <c r="B1011" s="24" t="s">
        <v>587</v>
      </c>
      <c r="C1011" s="24" t="s">
        <v>4491</v>
      </c>
      <c r="D1011" s="24" t="s">
        <v>14</v>
      </c>
      <c r="E1011" s="24" t="s">
        <v>35</v>
      </c>
      <c r="F1011" s="25">
        <v>29871</v>
      </c>
      <c r="G1011" s="25">
        <v>0</v>
      </c>
      <c r="H1011" s="25">
        <v>29871</v>
      </c>
      <c r="I1011" s="25">
        <v>0</v>
      </c>
    </row>
    <row r="1012" spans="1:9" x14ac:dyDescent="0.25">
      <c r="A1012" s="24" t="s">
        <v>4711</v>
      </c>
      <c r="B1012" s="24" t="s">
        <v>587</v>
      </c>
      <c r="C1012" s="24" t="s">
        <v>4485</v>
      </c>
      <c r="D1012" s="24" t="s">
        <v>18</v>
      </c>
      <c r="E1012" s="24" t="s">
        <v>35</v>
      </c>
      <c r="F1012" s="25">
        <v>3920</v>
      </c>
      <c r="G1012" s="25">
        <v>0</v>
      </c>
      <c r="H1012" s="25">
        <v>3920</v>
      </c>
      <c r="I1012" s="25">
        <v>0</v>
      </c>
    </row>
    <row r="1013" spans="1:9" x14ac:dyDescent="0.25">
      <c r="A1013" s="24" t="s">
        <v>4711</v>
      </c>
      <c r="B1013" s="24" t="s">
        <v>587</v>
      </c>
      <c r="C1013" s="28" t="s">
        <v>4596</v>
      </c>
      <c r="D1013" s="24" t="s">
        <v>34</v>
      </c>
      <c r="E1013" s="24" t="s">
        <v>35</v>
      </c>
      <c r="F1013" s="25">
        <v>19218</v>
      </c>
      <c r="G1013" s="25">
        <v>0</v>
      </c>
      <c r="H1013" s="25">
        <v>19218</v>
      </c>
      <c r="I1013" s="25">
        <v>0</v>
      </c>
    </row>
    <row r="1014" spans="1:9" x14ac:dyDescent="0.25">
      <c r="A1014" s="24" t="s">
        <v>4711</v>
      </c>
      <c r="B1014" s="24" t="s">
        <v>587</v>
      </c>
      <c r="C1014" s="28" t="s">
        <v>4596</v>
      </c>
      <c r="D1014" s="24" t="s">
        <v>34</v>
      </c>
      <c r="E1014" s="24" t="s">
        <v>35</v>
      </c>
      <c r="F1014" s="25">
        <v>1040</v>
      </c>
      <c r="G1014" s="25">
        <v>0</v>
      </c>
      <c r="H1014" s="25">
        <v>1040</v>
      </c>
      <c r="I1014" s="25">
        <v>0</v>
      </c>
    </row>
    <row r="1015" spans="1:9" x14ac:dyDescent="0.25">
      <c r="A1015" s="24" t="s">
        <v>4711</v>
      </c>
      <c r="B1015" s="24" t="s">
        <v>587</v>
      </c>
      <c r="C1015" s="24" t="s">
        <v>4481</v>
      </c>
      <c r="D1015" s="24" t="s">
        <v>2210</v>
      </c>
      <c r="E1015" s="24" t="s">
        <v>35</v>
      </c>
      <c r="F1015" s="25">
        <v>364098</v>
      </c>
      <c r="G1015" s="25">
        <v>0</v>
      </c>
      <c r="H1015" s="25">
        <v>364098</v>
      </c>
      <c r="I1015" s="25">
        <v>0</v>
      </c>
    </row>
    <row r="1016" spans="1:9" x14ac:dyDescent="0.25">
      <c r="A1016" s="24" t="s">
        <v>4711</v>
      </c>
      <c r="B1016" s="24" t="s">
        <v>587</v>
      </c>
      <c r="C1016" s="24" t="s">
        <v>4343</v>
      </c>
      <c r="D1016" s="24" t="s">
        <v>4344</v>
      </c>
      <c r="E1016" s="24" t="s">
        <v>35</v>
      </c>
      <c r="F1016" s="25">
        <v>6000</v>
      </c>
      <c r="G1016" s="25">
        <v>0</v>
      </c>
      <c r="H1016" s="25">
        <v>6000</v>
      </c>
      <c r="I1016" s="25">
        <v>0</v>
      </c>
    </row>
    <row r="1017" spans="1:9" x14ac:dyDescent="0.25">
      <c r="A1017" s="24" t="s">
        <v>4711</v>
      </c>
      <c r="B1017" s="24" t="s">
        <v>587</v>
      </c>
      <c r="C1017" s="28" t="s">
        <v>4596</v>
      </c>
      <c r="D1017" s="24" t="s">
        <v>34</v>
      </c>
      <c r="E1017" s="24" t="s">
        <v>35</v>
      </c>
      <c r="F1017" s="25">
        <v>2650</v>
      </c>
      <c r="G1017" s="25">
        <v>0</v>
      </c>
      <c r="H1017" s="25">
        <v>2650</v>
      </c>
      <c r="I1017" s="25">
        <v>0</v>
      </c>
    </row>
    <row r="1018" spans="1:9" x14ac:dyDescent="0.25">
      <c r="A1018" s="24" t="s">
        <v>4711</v>
      </c>
      <c r="B1018" s="24" t="s">
        <v>587</v>
      </c>
      <c r="C1018" s="24" t="s">
        <v>4492</v>
      </c>
      <c r="D1018" s="24" t="s">
        <v>4493</v>
      </c>
      <c r="E1018" s="24" t="s">
        <v>35</v>
      </c>
      <c r="F1018" s="25">
        <v>29998</v>
      </c>
      <c r="G1018" s="25">
        <v>29998</v>
      </c>
      <c r="H1018" s="25">
        <v>29998</v>
      </c>
      <c r="I1018" s="25">
        <v>29998</v>
      </c>
    </row>
    <row r="1019" spans="1:9" x14ac:dyDescent="0.25">
      <c r="A1019" s="24" t="s">
        <v>4711</v>
      </c>
      <c r="B1019" s="24" t="s">
        <v>587</v>
      </c>
      <c r="C1019" s="42" t="s">
        <v>2712</v>
      </c>
      <c r="D1019" s="33" t="s">
        <v>54</v>
      </c>
      <c r="E1019" s="33" t="s">
        <v>32</v>
      </c>
      <c r="F1019" s="53">
        <v>288804.68</v>
      </c>
      <c r="G1019" s="32">
        <v>0</v>
      </c>
      <c r="H1019" s="53">
        <v>288804.68</v>
      </c>
      <c r="I1019" s="32">
        <v>0</v>
      </c>
    </row>
    <row r="1020" spans="1:9" ht="31.5" x14ac:dyDescent="0.25">
      <c r="A1020" s="24" t="s">
        <v>4711</v>
      </c>
      <c r="B1020" s="24" t="s">
        <v>587</v>
      </c>
      <c r="C1020" s="91" t="s">
        <v>4494</v>
      </c>
      <c r="D1020" s="33" t="s">
        <v>54</v>
      </c>
      <c r="E1020" s="33" t="s">
        <v>32</v>
      </c>
      <c r="F1020" s="53">
        <v>7859.03</v>
      </c>
      <c r="G1020" s="32">
        <v>0</v>
      </c>
      <c r="H1020" s="53">
        <v>7859.03</v>
      </c>
      <c r="I1020" s="32">
        <v>0</v>
      </c>
    </row>
    <row r="1021" spans="1:9" x14ac:dyDescent="0.25">
      <c r="A1021" s="24" t="s">
        <v>4711</v>
      </c>
      <c r="B1021" s="24" t="s">
        <v>587</v>
      </c>
      <c r="C1021" s="91" t="s">
        <v>4495</v>
      </c>
      <c r="D1021" s="33" t="s">
        <v>54</v>
      </c>
      <c r="E1021" s="33" t="s">
        <v>32</v>
      </c>
      <c r="F1021" s="53">
        <v>38.630000000000003</v>
      </c>
      <c r="G1021" s="32">
        <v>0</v>
      </c>
      <c r="H1021" s="53">
        <v>38.630000000000003</v>
      </c>
      <c r="I1021" s="32">
        <v>0</v>
      </c>
    </row>
    <row r="1022" spans="1:9" ht="31.5" x14ac:dyDescent="0.25">
      <c r="A1022" s="24" t="s">
        <v>4711</v>
      </c>
      <c r="B1022" s="24" t="s">
        <v>587</v>
      </c>
      <c r="C1022" s="91" t="s">
        <v>4496</v>
      </c>
      <c r="D1022" s="33" t="s">
        <v>54</v>
      </c>
      <c r="E1022" s="33" t="s">
        <v>32</v>
      </c>
      <c r="F1022" s="53">
        <v>42.62</v>
      </c>
      <c r="G1022" s="32">
        <v>0</v>
      </c>
      <c r="H1022" s="53">
        <v>42.62</v>
      </c>
      <c r="I1022" s="32">
        <v>0</v>
      </c>
    </row>
    <row r="1023" spans="1:9" ht="31.5" x14ac:dyDescent="0.25">
      <c r="A1023" s="24" t="s">
        <v>4711</v>
      </c>
      <c r="B1023" s="24" t="s">
        <v>587</v>
      </c>
      <c r="C1023" s="91" t="s">
        <v>4497</v>
      </c>
      <c r="D1023" s="33" t="s">
        <v>54</v>
      </c>
      <c r="E1023" s="33" t="s">
        <v>32</v>
      </c>
      <c r="F1023" s="53">
        <v>4665.66</v>
      </c>
      <c r="G1023" s="32">
        <v>0</v>
      </c>
      <c r="H1023" s="53">
        <v>4665.66</v>
      </c>
      <c r="I1023" s="32">
        <v>0</v>
      </c>
    </row>
    <row r="1024" spans="1:9" x14ac:dyDescent="0.25">
      <c r="A1024" s="24" t="s">
        <v>4711</v>
      </c>
      <c r="B1024" s="24" t="s">
        <v>587</v>
      </c>
      <c r="C1024" s="91" t="s">
        <v>4498</v>
      </c>
      <c r="D1024" s="33" t="s">
        <v>54</v>
      </c>
      <c r="E1024" s="33" t="s">
        <v>32</v>
      </c>
      <c r="F1024" s="53">
        <v>1013226.58</v>
      </c>
      <c r="G1024" s="32">
        <v>0</v>
      </c>
      <c r="H1024" s="53">
        <v>1013226.58</v>
      </c>
      <c r="I1024" s="32">
        <v>0</v>
      </c>
    </row>
    <row r="1025" spans="1:9" x14ac:dyDescent="0.25">
      <c r="A1025" s="24" t="s">
        <v>4711</v>
      </c>
      <c r="B1025" s="24" t="s">
        <v>587</v>
      </c>
      <c r="C1025" s="91" t="s">
        <v>4499</v>
      </c>
      <c r="D1025" s="33" t="s">
        <v>54</v>
      </c>
      <c r="E1025" s="33" t="s">
        <v>32</v>
      </c>
      <c r="F1025" s="53">
        <v>11278.79</v>
      </c>
      <c r="G1025" s="32">
        <v>0</v>
      </c>
      <c r="H1025" s="53">
        <v>11278.79</v>
      </c>
      <c r="I1025" s="32">
        <v>0</v>
      </c>
    </row>
    <row r="1026" spans="1:9" x14ac:dyDescent="0.25">
      <c r="A1026" s="24" t="s">
        <v>4711</v>
      </c>
      <c r="B1026" s="24" t="s">
        <v>587</v>
      </c>
      <c r="C1026" s="91" t="s">
        <v>2531</v>
      </c>
      <c r="D1026" s="33" t="s">
        <v>54</v>
      </c>
      <c r="E1026" s="33" t="s">
        <v>32</v>
      </c>
      <c r="F1026" s="53">
        <v>81577.48</v>
      </c>
      <c r="G1026" s="32">
        <v>0</v>
      </c>
      <c r="H1026" s="53">
        <v>81577.48</v>
      </c>
      <c r="I1026" s="32">
        <v>0</v>
      </c>
    </row>
    <row r="1027" spans="1:9" ht="31.5" x14ac:dyDescent="0.25">
      <c r="A1027" s="24" t="s">
        <v>4711</v>
      </c>
      <c r="B1027" s="24" t="s">
        <v>587</v>
      </c>
      <c r="C1027" s="91" t="s">
        <v>4500</v>
      </c>
      <c r="D1027" s="33" t="s">
        <v>54</v>
      </c>
      <c r="E1027" s="33" t="s">
        <v>32</v>
      </c>
      <c r="F1027" s="53">
        <v>2103.92</v>
      </c>
      <c r="G1027" s="32">
        <v>0</v>
      </c>
      <c r="H1027" s="53">
        <v>2103.92</v>
      </c>
      <c r="I1027" s="32">
        <v>0</v>
      </c>
    </row>
    <row r="1028" spans="1:9" x14ac:dyDescent="0.25">
      <c r="A1028" s="24" t="s">
        <v>4711</v>
      </c>
      <c r="B1028" s="24" t="s">
        <v>587</v>
      </c>
      <c r="C1028" s="24" t="s">
        <v>4501</v>
      </c>
      <c r="D1028" s="24" t="s">
        <v>34</v>
      </c>
      <c r="E1028" s="24" t="s">
        <v>32</v>
      </c>
      <c r="F1028" s="25">
        <v>898107.87</v>
      </c>
      <c r="G1028" s="25">
        <v>0</v>
      </c>
      <c r="H1028" s="25">
        <v>898107.87</v>
      </c>
      <c r="I1028" s="25">
        <v>0</v>
      </c>
    </row>
    <row r="1029" spans="1:9" ht="31.5" x14ac:dyDescent="0.25">
      <c r="A1029" s="24" t="s">
        <v>4711</v>
      </c>
      <c r="B1029" s="24" t="s">
        <v>587</v>
      </c>
      <c r="C1029" s="24" t="s">
        <v>4502</v>
      </c>
      <c r="D1029" s="24" t="s">
        <v>34</v>
      </c>
      <c r="E1029" s="24" t="s">
        <v>26</v>
      </c>
      <c r="F1029" s="25">
        <v>4453807</v>
      </c>
      <c r="G1029" s="25">
        <v>0</v>
      </c>
      <c r="H1029" s="25">
        <v>4453807</v>
      </c>
      <c r="I1029" s="25">
        <v>0</v>
      </c>
    </row>
    <row r="1030" spans="1:9" ht="31.5" x14ac:dyDescent="0.25">
      <c r="A1030" s="24" t="s">
        <v>4711</v>
      </c>
      <c r="B1030" s="24" t="s">
        <v>587</v>
      </c>
      <c r="C1030" s="24" t="s">
        <v>4503</v>
      </c>
      <c r="D1030" s="24" t="s">
        <v>34</v>
      </c>
      <c r="E1030" s="24" t="s">
        <v>26</v>
      </c>
      <c r="F1030" s="25">
        <v>5109</v>
      </c>
      <c r="G1030" s="25">
        <v>0</v>
      </c>
      <c r="H1030" s="25">
        <v>5109</v>
      </c>
      <c r="I1030" s="25">
        <v>0</v>
      </c>
    </row>
    <row r="1031" spans="1:9" x14ac:dyDescent="0.25">
      <c r="A1031" s="24" t="s">
        <v>4711</v>
      </c>
      <c r="B1031" s="24" t="s">
        <v>587</v>
      </c>
      <c r="C1031" s="54" t="s">
        <v>4504</v>
      </c>
      <c r="D1031" s="24" t="s">
        <v>4505</v>
      </c>
      <c r="E1031" s="24" t="s">
        <v>35</v>
      </c>
      <c r="F1031" s="25">
        <v>6815</v>
      </c>
      <c r="G1031" s="25">
        <v>0</v>
      </c>
      <c r="H1031" s="25">
        <v>6815</v>
      </c>
      <c r="I1031" s="25">
        <v>0</v>
      </c>
    </row>
    <row r="1032" spans="1:9" x14ac:dyDescent="0.25">
      <c r="A1032" s="24" t="s">
        <v>4711</v>
      </c>
      <c r="B1032" s="24" t="s">
        <v>587</v>
      </c>
      <c r="C1032" s="28" t="s">
        <v>4596</v>
      </c>
      <c r="D1032" s="46" t="s">
        <v>34</v>
      </c>
      <c r="E1032" s="24" t="s">
        <v>35</v>
      </c>
      <c r="F1032" s="25">
        <v>259</v>
      </c>
      <c r="G1032" s="25">
        <v>259</v>
      </c>
      <c r="H1032" s="25">
        <v>259</v>
      </c>
      <c r="I1032" s="25">
        <v>259</v>
      </c>
    </row>
    <row r="1033" spans="1:9" x14ac:dyDescent="0.25">
      <c r="A1033" s="24" t="s">
        <v>4711</v>
      </c>
      <c r="B1033" s="24" t="s">
        <v>587</v>
      </c>
      <c r="C1033" s="30" t="s">
        <v>4506</v>
      </c>
      <c r="D1033" s="46" t="s">
        <v>4507</v>
      </c>
      <c r="E1033" s="46" t="s">
        <v>35</v>
      </c>
      <c r="F1033" s="38">
        <v>2055</v>
      </c>
      <c r="G1033" s="38">
        <v>0</v>
      </c>
      <c r="H1033" s="25">
        <v>2055</v>
      </c>
      <c r="I1033" s="25">
        <v>0</v>
      </c>
    </row>
    <row r="1034" spans="1:9" x14ac:dyDescent="0.25">
      <c r="A1034" s="24" t="s">
        <v>4711</v>
      </c>
      <c r="B1034" s="24" t="s">
        <v>587</v>
      </c>
      <c r="C1034" s="28" t="s">
        <v>4596</v>
      </c>
      <c r="D1034" s="46" t="s">
        <v>34</v>
      </c>
      <c r="E1034" s="46" t="s">
        <v>35</v>
      </c>
      <c r="F1034" s="38">
        <v>50</v>
      </c>
      <c r="G1034" s="38">
        <v>50</v>
      </c>
      <c r="H1034" s="25">
        <v>50</v>
      </c>
      <c r="I1034" s="25">
        <v>50</v>
      </c>
    </row>
    <row r="1035" spans="1:9" x14ac:dyDescent="0.25">
      <c r="A1035" s="24" t="s">
        <v>4711</v>
      </c>
      <c r="B1035" s="24" t="s">
        <v>587</v>
      </c>
      <c r="C1035" s="54" t="s">
        <v>4508</v>
      </c>
      <c r="D1035" s="46" t="s">
        <v>4509</v>
      </c>
      <c r="E1035" s="46" t="s">
        <v>35</v>
      </c>
      <c r="F1035" s="38">
        <v>800</v>
      </c>
      <c r="G1035" s="38">
        <v>800</v>
      </c>
      <c r="H1035" s="25">
        <v>800</v>
      </c>
      <c r="I1035" s="25">
        <v>800</v>
      </c>
    </row>
    <row r="1036" spans="1:9" x14ac:dyDescent="0.25">
      <c r="A1036" s="24" t="s">
        <v>4711</v>
      </c>
      <c r="B1036" s="24" t="s">
        <v>587</v>
      </c>
      <c r="C1036" s="24" t="s">
        <v>4596</v>
      </c>
      <c r="D1036" s="46" t="s">
        <v>34</v>
      </c>
      <c r="E1036" s="46" t="s">
        <v>35</v>
      </c>
      <c r="F1036" s="38">
        <v>100</v>
      </c>
      <c r="G1036" s="38">
        <v>100</v>
      </c>
      <c r="H1036" s="25">
        <v>100</v>
      </c>
      <c r="I1036" s="25">
        <v>100</v>
      </c>
    </row>
    <row r="1037" spans="1:9" x14ac:dyDescent="0.25">
      <c r="A1037" s="24" t="s">
        <v>4711</v>
      </c>
      <c r="B1037" s="24" t="s">
        <v>587</v>
      </c>
      <c r="C1037" s="91" t="s">
        <v>4510</v>
      </c>
      <c r="D1037" s="46" t="s">
        <v>47</v>
      </c>
      <c r="E1037" s="46" t="s">
        <v>35</v>
      </c>
      <c r="F1037" s="38">
        <v>174</v>
      </c>
      <c r="G1037" s="38">
        <v>174</v>
      </c>
      <c r="H1037" s="25">
        <v>174</v>
      </c>
      <c r="I1037" s="25">
        <v>174</v>
      </c>
    </row>
    <row r="1038" spans="1:9" x14ac:dyDescent="0.25">
      <c r="A1038" s="24" t="s">
        <v>4711</v>
      </c>
      <c r="B1038" s="24" t="s">
        <v>587</v>
      </c>
      <c r="C1038" s="28" t="s">
        <v>4596</v>
      </c>
      <c r="D1038" s="46" t="s">
        <v>34</v>
      </c>
      <c r="E1038" s="46" t="s">
        <v>78</v>
      </c>
      <c r="F1038" s="38">
        <v>13381</v>
      </c>
      <c r="G1038" s="38">
        <v>13381</v>
      </c>
      <c r="H1038" s="25">
        <v>13381</v>
      </c>
      <c r="I1038" s="25">
        <v>13381</v>
      </c>
    </row>
    <row r="1039" spans="1:9" x14ac:dyDescent="0.25">
      <c r="A1039" s="24" t="s">
        <v>4711</v>
      </c>
      <c r="B1039" s="24" t="s">
        <v>587</v>
      </c>
      <c r="C1039" s="28" t="s">
        <v>4596</v>
      </c>
      <c r="D1039" s="46" t="s">
        <v>34</v>
      </c>
      <c r="E1039" s="46" t="s">
        <v>78</v>
      </c>
      <c r="F1039" s="38">
        <v>600</v>
      </c>
      <c r="G1039" s="38">
        <v>600</v>
      </c>
      <c r="H1039" s="25">
        <v>600</v>
      </c>
      <c r="I1039" s="25">
        <v>600</v>
      </c>
    </row>
    <row r="1040" spans="1:9" x14ac:dyDescent="0.25">
      <c r="A1040" s="24" t="s">
        <v>4711</v>
      </c>
      <c r="B1040" s="24" t="s">
        <v>587</v>
      </c>
      <c r="C1040" s="28" t="s">
        <v>4596</v>
      </c>
      <c r="D1040" s="46" t="s">
        <v>34</v>
      </c>
      <c r="E1040" s="46" t="s">
        <v>78</v>
      </c>
      <c r="F1040" s="38">
        <v>336</v>
      </c>
      <c r="G1040" s="38">
        <v>0</v>
      </c>
      <c r="H1040" s="25">
        <v>336</v>
      </c>
      <c r="I1040" s="25">
        <v>0</v>
      </c>
    </row>
    <row r="1041" spans="1:9" x14ac:dyDescent="0.25">
      <c r="A1041" s="24" t="s">
        <v>4711</v>
      </c>
      <c r="B1041" s="24" t="s">
        <v>587</v>
      </c>
      <c r="C1041" s="54" t="s">
        <v>4511</v>
      </c>
      <c r="D1041" s="46" t="s">
        <v>34</v>
      </c>
      <c r="E1041" s="46" t="s">
        <v>78</v>
      </c>
      <c r="F1041" s="38">
        <v>1695</v>
      </c>
      <c r="G1041" s="38">
        <v>1695</v>
      </c>
      <c r="H1041" s="25">
        <v>1695</v>
      </c>
      <c r="I1041" s="25">
        <v>1695</v>
      </c>
    </row>
    <row r="1042" spans="1:9" x14ac:dyDescent="0.25">
      <c r="A1042" s="24" t="s">
        <v>4711</v>
      </c>
      <c r="B1042" s="24" t="s">
        <v>587</v>
      </c>
      <c r="C1042" s="54" t="s">
        <v>4512</v>
      </c>
      <c r="D1042" s="46" t="s">
        <v>34</v>
      </c>
      <c r="E1042" s="46" t="s">
        <v>78</v>
      </c>
      <c r="F1042" s="38">
        <v>7</v>
      </c>
      <c r="G1042" s="38">
        <v>7</v>
      </c>
      <c r="H1042" s="25">
        <v>7</v>
      </c>
      <c r="I1042" s="25">
        <v>7</v>
      </c>
    </row>
    <row r="1043" spans="1:9" x14ac:dyDescent="0.25">
      <c r="A1043" s="24" t="s">
        <v>4711</v>
      </c>
      <c r="B1043" s="24" t="s">
        <v>587</v>
      </c>
      <c r="C1043" s="54" t="s">
        <v>4513</v>
      </c>
      <c r="D1043" s="46" t="s">
        <v>3670</v>
      </c>
      <c r="E1043" s="46" t="s">
        <v>78</v>
      </c>
      <c r="F1043" s="38">
        <v>1439</v>
      </c>
      <c r="G1043" s="38">
        <v>1296</v>
      </c>
      <c r="H1043" s="25">
        <v>1439</v>
      </c>
      <c r="I1043" s="25">
        <v>1296</v>
      </c>
    </row>
    <row r="1044" spans="1:9" x14ac:dyDescent="0.25">
      <c r="A1044" s="24" t="s">
        <v>4711</v>
      </c>
      <c r="B1044" s="24" t="s">
        <v>587</v>
      </c>
      <c r="C1044" s="28" t="s">
        <v>4596</v>
      </c>
      <c r="D1044" s="46" t="s">
        <v>34</v>
      </c>
      <c r="E1044" s="46" t="s">
        <v>78</v>
      </c>
      <c r="F1044" s="38">
        <v>324</v>
      </c>
      <c r="G1044" s="38">
        <v>0</v>
      </c>
      <c r="H1044" s="25">
        <v>324</v>
      </c>
      <c r="I1044" s="25">
        <v>0</v>
      </c>
    </row>
    <row r="1045" spans="1:9" x14ac:dyDescent="0.25">
      <c r="A1045" s="24" t="s">
        <v>4711</v>
      </c>
      <c r="B1045" s="24" t="s">
        <v>587</v>
      </c>
      <c r="C1045" s="28" t="s">
        <v>4596</v>
      </c>
      <c r="D1045" s="46" t="s">
        <v>34</v>
      </c>
      <c r="E1045" s="46" t="s">
        <v>78</v>
      </c>
      <c r="F1045" s="38">
        <v>600</v>
      </c>
      <c r="G1045" s="38">
        <v>600</v>
      </c>
      <c r="H1045" s="25">
        <v>600</v>
      </c>
      <c r="I1045" s="25">
        <v>600</v>
      </c>
    </row>
    <row r="1046" spans="1:9" ht="31.5" x14ac:dyDescent="0.25">
      <c r="A1046" s="24" t="s">
        <v>4711</v>
      </c>
      <c r="B1046" s="24" t="s">
        <v>587</v>
      </c>
      <c r="C1046" s="24" t="s">
        <v>4514</v>
      </c>
      <c r="D1046" s="46" t="s">
        <v>34</v>
      </c>
      <c r="E1046" s="46" t="s">
        <v>78</v>
      </c>
      <c r="F1046" s="38">
        <v>126372.31</v>
      </c>
      <c r="G1046" s="38">
        <v>0</v>
      </c>
      <c r="H1046" s="25">
        <v>126372.31</v>
      </c>
      <c r="I1046" s="25">
        <v>0</v>
      </c>
    </row>
    <row r="1047" spans="1:9" x14ac:dyDescent="0.25">
      <c r="A1047" s="34" t="s">
        <v>45</v>
      </c>
      <c r="B1047" s="34" t="s">
        <v>34</v>
      </c>
      <c r="C1047" s="34" t="s">
        <v>34</v>
      </c>
      <c r="D1047" s="34" t="s">
        <v>34</v>
      </c>
      <c r="E1047" s="34" t="s">
        <v>34</v>
      </c>
      <c r="F1047" s="27">
        <f>SUM(F927:F1046)</f>
        <v>12826828.660000002</v>
      </c>
      <c r="G1047" s="27">
        <f>SUM(G927:G1046)</f>
        <v>1549579</v>
      </c>
      <c r="H1047" s="27">
        <f>SUM(H927:H1046)</f>
        <v>12826828.660000002</v>
      </c>
      <c r="I1047" s="27">
        <f>SUM(I927:I1046)</f>
        <v>1549579</v>
      </c>
    </row>
    <row r="1048" spans="1:9" x14ac:dyDescent="0.25">
      <c r="A1048" s="46" t="s">
        <v>4515</v>
      </c>
      <c r="B1048" s="46" t="s">
        <v>2719</v>
      </c>
      <c r="C1048" s="46" t="s">
        <v>4516</v>
      </c>
      <c r="D1048" s="46" t="s">
        <v>42</v>
      </c>
      <c r="E1048" s="30" t="s">
        <v>78</v>
      </c>
      <c r="F1048" s="38">
        <v>7327.57</v>
      </c>
      <c r="G1048" s="38">
        <v>0</v>
      </c>
      <c r="H1048" s="38">
        <v>8652.26</v>
      </c>
      <c r="I1048" s="38">
        <v>0</v>
      </c>
    </row>
    <row r="1049" spans="1:9" x14ac:dyDescent="0.25">
      <c r="A1049" s="47" t="s">
        <v>45</v>
      </c>
      <c r="B1049" s="47" t="s">
        <v>34</v>
      </c>
      <c r="C1049" s="47" t="s">
        <v>34</v>
      </c>
      <c r="D1049" s="47" t="s">
        <v>34</v>
      </c>
      <c r="E1049" s="48" t="s">
        <v>34</v>
      </c>
      <c r="F1049" s="48">
        <f>SUM(F1048)</f>
        <v>7327.57</v>
      </c>
      <c r="G1049" s="48">
        <f>SUM(G1048)</f>
        <v>0</v>
      </c>
      <c r="H1049" s="48">
        <f>SUM(H1048)</f>
        <v>8652.26</v>
      </c>
      <c r="I1049" s="48">
        <f>SUM(I1048)</f>
        <v>0</v>
      </c>
    </row>
    <row r="1050" spans="1:9" ht="31.5" x14ac:dyDescent="0.25">
      <c r="A1050" s="24" t="s">
        <v>4517</v>
      </c>
      <c r="B1050" s="24" t="s">
        <v>4518</v>
      </c>
      <c r="C1050" s="24" t="s">
        <v>113</v>
      </c>
      <c r="D1050" s="24" t="s">
        <v>16</v>
      </c>
      <c r="E1050" s="24" t="s">
        <v>35</v>
      </c>
      <c r="F1050" s="25">
        <v>800</v>
      </c>
      <c r="G1050" s="25">
        <v>0</v>
      </c>
      <c r="H1050" s="25">
        <v>800</v>
      </c>
      <c r="I1050" s="25">
        <v>0</v>
      </c>
    </row>
    <row r="1051" spans="1:9" x14ac:dyDescent="0.25">
      <c r="A1051" s="24" t="s">
        <v>4517</v>
      </c>
      <c r="B1051" s="24" t="s">
        <v>4518</v>
      </c>
      <c r="C1051" s="24" t="s">
        <v>50</v>
      </c>
      <c r="D1051" s="24" t="s">
        <v>51</v>
      </c>
      <c r="E1051" s="24" t="s">
        <v>35</v>
      </c>
      <c r="F1051" s="25">
        <v>300</v>
      </c>
      <c r="G1051" s="25">
        <v>0</v>
      </c>
      <c r="H1051" s="25">
        <v>300</v>
      </c>
      <c r="I1051" s="25">
        <v>0</v>
      </c>
    </row>
    <row r="1052" spans="1:9" x14ac:dyDescent="0.25">
      <c r="A1052" s="26" t="s">
        <v>45</v>
      </c>
      <c r="B1052" s="26" t="s">
        <v>34</v>
      </c>
      <c r="C1052" s="26" t="s">
        <v>34</v>
      </c>
      <c r="D1052" s="26" t="s">
        <v>34</v>
      </c>
      <c r="E1052" s="26" t="s">
        <v>34</v>
      </c>
      <c r="F1052" s="27">
        <f>SUM(F1050:F1051)</f>
        <v>1100</v>
      </c>
      <c r="G1052" s="27">
        <f>SUM(G1050:G1051)</f>
        <v>0</v>
      </c>
      <c r="H1052" s="27">
        <f>SUM(H1050:H1051)</f>
        <v>1100</v>
      </c>
      <c r="I1052" s="27">
        <f>SUM(I1050:I1051)</f>
        <v>0</v>
      </c>
    </row>
    <row r="1053" spans="1:9" ht="31.5" x14ac:dyDescent="0.25">
      <c r="A1053" s="111" t="s">
        <v>4529</v>
      </c>
      <c r="B1053" s="111" t="s">
        <v>133</v>
      </c>
      <c r="C1053" s="111" t="s">
        <v>2610</v>
      </c>
      <c r="D1053" s="111" t="s">
        <v>4582</v>
      </c>
      <c r="E1053" s="111" t="s">
        <v>35</v>
      </c>
      <c r="F1053" s="21">
        <v>11921</v>
      </c>
      <c r="G1053" s="21">
        <v>0</v>
      </c>
      <c r="H1053" s="21">
        <v>0</v>
      </c>
      <c r="I1053" s="21">
        <v>0</v>
      </c>
    </row>
    <row r="1054" spans="1:9" x14ac:dyDescent="0.25">
      <c r="A1054" s="111" t="s">
        <v>4529</v>
      </c>
      <c r="B1054" s="111" t="s">
        <v>133</v>
      </c>
      <c r="C1054" s="111" t="s">
        <v>4583</v>
      </c>
      <c r="D1054" s="111" t="s">
        <v>4584</v>
      </c>
      <c r="E1054" s="111" t="s">
        <v>35</v>
      </c>
      <c r="F1054" s="21">
        <v>0</v>
      </c>
      <c r="G1054" s="21">
        <v>0</v>
      </c>
      <c r="H1054" s="21">
        <v>485.04</v>
      </c>
      <c r="I1054" s="21">
        <v>0</v>
      </c>
    </row>
    <row r="1055" spans="1:9" x14ac:dyDescent="0.25">
      <c r="A1055" s="111" t="s">
        <v>4529</v>
      </c>
      <c r="B1055" s="111" t="s">
        <v>133</v>
      </c>
      <c r="C1055" s="111" t="s">
        <v>4531</v>
      </c>
      <c r="D1055" s="111" t="s">
        <v>4532</v>
      </c>
      <c r="E1055" s="111" t="s">
        <v>35</v>
      </c>
      <c r="F1055" s="21">
        <v>0</v>
      </c>
      <c r="G1055" s="21">
        <v>0</v>
      </c>
      <c r="H1055" s="21">
        <v>142808.95000000001</v>
      </c>
      <c r="I1055" s="21">
        <v>0</v>
      </c>
    </row>
    <row r="1056" spans="1:9" x14ac:dyDescent="0.25">
      <c r="A1056" s="111" t="s">
        <v>4529</v>
      </c>
      <c r="B1056" s="111" t="s">
        <v>133</v>
      </c>
      <c r="C1056" s="111" t="s">
        <v>4585</v>
      </c>
      <c r="D1056" s="111" t="s">
        <v>4586</v>
      </c>
      <c r="E1056" s="111" t="s">
        <v>35</v>
      </c>
      <c r="F1056" s="21">
        <v>960</v>
      </c>
      <c r="G1056" s="21">
        <v>960</v>
      </c>
      <c r="H1056" s="21">
        <v>960</v>
      </c>
      <c r="I1056" s="21">
        <v>960</v>
      </c>
    </row>
    <row r="1057" spans="1:9" x14ac:dyDescent="0.25">
      <c r="A1057" s="111" t="s">
        <v>4529</v>
      </c>
      <c r="B1057" s="111" t="s">
        <v>133</v>
      </c>
      <c r="C1057" s="111" t="s">
        <v>4587</v>
      </c>
      <c r="D1057" s="111" t="s">
        <v>4588</v>
      </c>
      <c r="E1057" s="111" t="s">
        <v>35</v>
      </c>
      <c r="F1057" s="21">
        <v>56000</v>
      </c>
      <c r="G1057" s="21">
        <v>0</v>
      </c>
      <c r="H1057" s="21">
        <v>0</v>
      </c>
      <c r="I1057" s="21">
        <v>0</v>
      </c>
    </row>
    <row r="1058" spans="1:9" x14ac:dyDescent="0.25">
      <c r="A1058" s="111" t="s">
        <v>4529</v>
      </c>
      <c r="B1058" s="111" t="s">
        <v>133</v>
      </c>
      <c r="C1058" s="111" t="s">
        <v>4589</v>
      </c>
      <c r="D1058" s="111" t="s">
        <v>4010</v>
      </c>
      <c r="E1058" s="111" t="s">
        <v>35</v>
      </c>
      <c r="F1058" s="21">
        <v>3990</v>
      </c>
      <c r="G1058" s="21">
        <v>0</v>
      </c>
      <c r="H1058" s="21">
        <v>3675</v>
      </c>
      <c r="I1058" s="21">
        <v>0</v>
      </c>
    </row>
    <row r="1059" spans="1:9" x14ac:dyDescent="0.25">
      <c r="A1059" s="111" t="s">
        <v>4529</v>
      </c>
      <c r="B1059" s="111" t="s">
        <v>133</v>
      </c>
      <c r="C1059" s="111" t="s">
        <v>4590</v>
      </c>
      <c r="D1059" s="111" t="s">
        <v>4591</v>
      </c>
      <c r="E1059" s="111" t="s">
        <v>35</v>
      </c>
      <c r="F1059" s="21">
        <v>0</v>
      </c>
      <c r="G1059" s="21">
        <v>0</v>
      </c>
      <c r="H1059" s="21">
        <v>315</v>
      </c>
      <c r="I1059" s="21">
        <v>0</v>
      </c>
    </row>
    <row r="1060" spans="1:9" x14ac:dyDescent="0.25">
      <c r="A1060" s="111" t="s">
        <v>4529</v>
      </c>
      <c r="B1060" s="111" t="s">
        <v>133</v>
      </c>
      <c r="C1060" s="111" t="s">
        <v>4592</v>
      </c>
      <c r="D1060" s="111" t="s">
        <v>167</v>
      </c>
      <c r="E1060" s="111" t="s">
        <v>35</v>
      </c>
      <c r="F1060" s="21">
        <v>900</v>
      </c>
      <c r="G1060" s="21">
        <v>0</v>
      </c>
      <c r="H1060" s="21">
        <v>900</v>
      </c>
      <c r="I1060" s="21">
        <v>0</v>
      </c>
    </row>
    <row r="1061" spans="1:9" x14ac:dyDescent="0.25">
      <c r="A1061" s="111" t="s">
        <v>4529</v>
      </c>
      <c r="B1061" s="111" t="s">
        <v>133</v>
      </c>
      <c r="C1061" s="111" t="s">
        <v>4593</v>
      </c>
      <c r="D1061" s="111" t="s">
        <v>2201</v>
      </c>
      <c r="E1061" s="111" t="s">
        <v>35</v>
      </c>
      <c r="F1061" s="21">
        <v>0</v>
      </c>
      <c r="G1061" s="21">
        <v>0</v>
      </c>
      <c r="H1061" s="21">
        <v>400</v>
      </c>
      <c r="I1061" s="21">
        <v>0</v>
      </c>
    </row>
    <row r="1062" spans="1:9" x14ac:dyDescent="0.25">
      <c r="A1062" s="111" t="s">
        <v>4529</v>
      </c>
      <c r="B1062" s="111" t="s">
        <v>133</v>
      </c>
      <c r="C1062" s="111" t="s">
        <v>4594</v>
      </c>
      <c r="D1062" s="111" t="s">
        <v>71</v>
      </c>
      <c r="E1062" s="111" t="s">
        <v>35</v>
      </c>
      <c r="F1062" s="21">
        <v>8598.4699999999993</v>
      </c>
      <c r="G1062" s="21">
        <v>0</v>
      </c>
      <c r="H1062" s="21">
        <v>46833.17</v>
      </c>
      <c r="I1062" s="21">
        <v>0</v>
      </c>
    </row>
    <row r="1063" spans="1:9" x14ac:dyDescent="0.25">
      <c r="A1063" s="111" t="s">
        <v>4529</v>
      </c>
      <c r="B1063" s="111" t="s">
        <v>133</v>
      </c>
      <c r="C1063" s="111" t="s">
        <v>4595</v>
      </c>
      <c r="D1063" s="111" t="s">
        <v>171</v>
      </c>
      <c r="E1063" s="111" t="s">
        <v>35</v>
      </c>
      <c r="F1063" s="21">
        <v>0</v>
      </c>
      <c r="G1063" s="21">
        <v>0</v>
      </c>
      <c r="H1063" s="21">
        <v>12965.7</v>
      </c>
      <c r="I1063" s="21">
        <v>0</v>
      </c>
    </row>
    <row r="1064" spans="1:9" x14ac:dyDescent="0.25">
      <c r="A1064" s="111" t="s">
        <v>4529</v>
      </c>
      <c r="B1064" s="111" t="s">
        <v>133</v>
      </c>
      <c r="C1064" s="28" t="s">
        <v>4596</v>
      </c>
      <c r="D1064" s="111" t="s">
        <v>34</v>
      </c>
      <c r="E1064" s="111" t="s">
        <v>35</v>
      </c>
      <c r="F1064" s="21">
        <v>412.3</v>
      </c>
      <c r="G1064" s="21">
        <v>412.3</v>
      </c>
      <c r="H1064" s="21">
        <v>412.3</v>
      </c>
      <c r="I1064" s="21">
        <v>412.3</v>
      </c>
    </row>
    <row r="1065" spans="1:9" x14ac:dyDescent="0.25">
      <c r="A1065" s="111" t="s">
        <v>4529</v>
      </c>
      <c r="B1065" s="111" t="s">
        <v>133</v>
      </c>
      <c r="C1065" s="111" t="s">
        <v>4597</v>
      </c>
      <c r="D1065" s="111" t="s">
        <v>3961</v>
      </c>
      <c r="E1065" s="111" t="s">
        <v>35</v>
      </c>
      <c r="F1065" s="21">
        <v>1130</v>
      </c>
      <c r="G1065" s="21">
        <v>0</v>
      </c>
      <c r="H1065" s="21">
        <v>1506.76</v>
      </c>
      <c r="I1065" s="21">
        <v>0</v>
      </c>
    </row>
    <row r="1066" spans="1:9" x14ac:dyDescent="0.25">
      <c r="A1066" s="111" t="s">
        <v>4529</v>
      </c>
      <c r="B1066" s="111" t="s">
        <v>133</v>
      </c>
      <c r="C1066" s="111" t="s">
        <v>4598</v>
      </c>
      <c r="D1066" s="111" t="s">
        <v>3963</v>
      </c>
      <c r="E1066" s="111" t="s">
        <v>35</v>
      </c>
      <c r="F1066" s="21">
        <v>0</v>
      </c>
      <c r="G1066" s="21">
        <v>0</v>
      </c>
      <c r="H1066" s="21">
        <v>120</v>
      </c>
      <c r="I1066" s="21">
        <v>0</v>
      </c>
    </row>
    <row r="1067" spans="1:9" ht="31.5" x14ac:dyDescent="0.25">
      <c r="A1067" s="111" t="s">
        <v>4529</v>
      </c>
      <c r="B1067" s="111" t="s">
        <v>133</v>
      </c>
      <c r="C1067" s="111" t="s">
        <v>4599</v>
      </c>
      <c r="D1067" s="111" t="s">
        <v>2366</v>
      </c>
      <c r="E1067" s="111" t="s">
        <v>35</v>
      </c>
      <c r="F1067" s="21">
        <v>700</v>
      </c>
      <c r="G1067" s="21">
        <v>700</v>
      </c>
      <c r="H1067" s="21">
        <v>700</v>
      </c>
      <c r="I1067" s="21">
        <v>700</v>
      </c>
    </row>
    <row r="1068" spans="1:9" x14ac:dyDescent="0.25">
      <c r="A1068" s="111" t="s">
        <v>4529</v>
      </c>
      <c r="B1068" s="111" t="s">
        <v>133</v>
      </c>
      <c r="C1068" s="28" t="s">
        <v>4596</v>
      </c>
      <c r="D1068" s="111" t="s">
        <v>34</v>
      </c>
      <c r="E1068" s="111" t="s">
        <v>35</v>
      </c>
      <c r="F1068" s="21">
        <v>0</v>
      </c>
      <c r="G1068" s="21">
        <v>0</v>
      </c>
      <c r="H1068" s="21">
        <v>32947.9</v>
      </c>
      <c r="I1068" s="21">
        <v>0</v>
      </c>
    </row>
    <row r="1069" spans="1:9" x14ac:dyDescent="0.25">
      <c r="A1069" s="111" t="s">
        <v>4529</v>
      </c>
      <c r="B1069" s="111" t="s">
        <v>133</v>
      </c>
      <c r="C1069" s="111" t="s">
        <v>4600</v>
      </c>
      <c r="D1069" s="111" t="s">
        <v>2246</v>
      </c>
      <c r="E1069" s="111" t="s">
        <v>35</v>
      </c>
      <c r="F1069" s="21">
        <v>287440</v>
      </c>
      <c r="G1069" s="21">
        <v>0</v>
      </c>
      <c r="H1069" s="21">
        <v>317180</v>
      </c>
      <c r="I1069" s="21">
        <v>0</v>
      </c>
    </row>
    <row r="1070" spans="1:9" x14ac:dyDescent="0.25">
      <c r="A1070" s="111" t="s">
        <v>4529</v>
      </c>
      <c r="B1070" s="111" t="s">
        <v>133</v>
      </c>
      <c r="C1070" s="111" t="s">
        <v>4601</v>
      </c>
      <c r="D1070" s="111" t="s">
        <v>298</v>
      </c>
      <c r="E1070" s="111" t="s">
        <v>35</v>
      </c>
      <c r="F1070" s="21">
        <v>0</v>
      </c>
      <c r="G1070" s="21">
        <v>0</v>
      </c>
      <c r="H1070" s="21">
        <v>11.72</v>
      </c>
      <c r="I1070" s="21">
        <v>0</v>
      </c>
    </row>
    <row r="1071" spans="1:9" x14ac:dyDescent="0.25">
      <c r="A1071" s="111" t="s">
        <v>4529</v>
      </c>
      <c r="B1071" s="111" t="s">
        <v>133</v>
      </c>
      <c r="C1071" s="111" t="s">
        <v>4602</v>
      </c>
      <c r="D1071" s="111" t="s">
        <v>4603</v>
      </c>
      <c r="E1071" s="111" t="s">
        <v>35</v>
      </c>
      <c r="F1071" s="21">
        <v>1335.12</v>
      </c>
      <c r="G1071" s="21">
        <v>0</v>
      </c>
      <c r="H1071" s="21">
        <v>1905</v>
      </c>
      <c r="I1071" s="21">
        <v>0</v>
      </c>
    </row>
    <row r="1072" spans="1:9" x14ac:dyDescent="0.25">
      <c r="A1072" s="111" t="s">
        <v>4529</v>
      </c>
      <c r="B1072" s="111" t="s">
        <v>133</v>
      </c>
      <c r="C1072" s="111" t="s">
        <v>4604</v>
      </c>
      <c r="D1072" s="111" t="s">
        <v>2255</v>
      </c>
      <c r="E1072" s="111" t="s">
        <v>35</v>
      </c>
      <c r="F1072" s="21">
        <v>1990.85</v>
      </c>
      <c r="G1072" s="21">
        <v>0</v>
      </c>
      <c r="H1072" s="21">
        <v>5607.33</v>
      </c>
      <c r="I1072" s="21">
        <v>0</v>
      </c>
    </row>
    <row r="1073" spans="1:9" x14ac:dyDescent="0.25">
      <c r="A1073" s="111" t="s">
        <v>4529</v>
      </c>
      <c r="B1073" s="111" t="s">
        <v>133</v>
      </c>
      <c r="C1073" s="111" t="s">
        <v>4605</v>
      </c>
      <c r="D1073" s="111" t="s">
        <v>189</v>
      </c>
      <c r="E1073" s="111" t="s">
        <v>35</v>
      </c>
      <c r="F1073" s="21">
        <v>0.19</v>
      </c>
      <c r="G1073" s="21">
        <v>0</v>
      </c>
      <c r="H1073" s="21">
        <v>7877.9</v>
      </c>
      <c r="I1073" s="21">
        <v>0</v>
      </c>
    </row>
    <row r="1074" spans="1:9" x14ac:dyDescent="0.25">
      <c r="A1074" s="111" t="s">
        <v>4529</v>
      </c>
      <c r="B1074" s="111" t="s">
        <v>133</v>
      </c>
      <c r="C1074" s="111" t="s">
        <v>4554</v>
      </c>
      <c r="D1074" s="111" t="s">
        <v>18</v>
      </c>
      <c r="E1074" s="111" t="s">
        <v>35</v>
      </c>
      <c r="F1074" s="21">
        <v>1064.9000000000001</v>
      </c>
      <c r="G1074" s="21">
        <v>0</v>
      </c>
      <c r="H1074" s="21">
        <v>1076.08</v>
      </c>
      <c r="I1074" s="21">
        <v>0</v>
      </c>
    </row>
    <row r="1075" spans="1:9" x14ac:dyDescent="0.25">
      <c r="A1075" s="111" t="s">
        <v>4529</v>
      </c>
      <c r="B1075" s="111" t="s">
        <v>133</v>
      </c>
      <c r="C1075" s="111" t="s">
        <v>4555</v>
      </c>
      <c r="D1075" s="111" t="s">
        <v>511</v>
      </c>
      <c r="E1075" s="111" t="s">
        <v>35</v>
      </c>
      <c r="F1075" s="21">
        <v>1588.24</v>
      </c>
      <c r="G1075" s="21">
        <v>1588.24</v>
      </c>
      <c r="H1075" s="21">
        <v>1588.24</v>
      </c>
      <c r="I1075" s="21">
        <v>1588.24</v>
      </c>
    </row>
    <row r="1076" spans="1:9" x14ac:dyDescent="0.25">
      <c r="A1076" s="111" t="s">
        <v>4529</v>
      </c>
      <c r="B1076" s="111" t="s">
        <v>133</v>
      </c>
      <c r="C1076" s="111" t="s">
        <v>4606</v>
      </c>
      <c r="D1076" s="111" t="s">
        <v>4607</v>
      </c>
      <c r="E1076" s="111" t="s">
        <v>35</v>
      </c>
      <c r="F1076" s="21">
        <v>2005.42</v>
      </c>
      <c r="G1076" s="21">
        <v>0</v>
      </c>
      <c r="H1076" s="21">
        <v>0</v>
      </c>
      <c r="I1076" s="21">
        <v>0</v>
      </c>
    </row>
    <row r="1077" spans="1:9" x14ac:dyDescent="0.25">
      <c r="A1077" s="111" t="s">
        <v>4529</v>
      </c>
      <c r="B1077" s="111" t="s">
        <v>133</v>
      </c>
      <c r="C1077" s="111" t="s">
        <v>4608</v>
      </c>
      <c r="D1077" s="111" t="s">
        <v>4609</v>
      </c>
      <c r="E1077" s="111" t="s">
        <v>35</v>
      </c>
      <c r="F1077" s="21">
        <v>0</v>
      </c>
      <c r="G1077" s="21">
        <v>0</v>
      </c>
      <c r="H1077" s="21">
        <v>4500</v>
      </c>
      <c r="I1077" s="21">
        <v>0</v>
      </c>
    </row>
    <row r="1078" spans="1:9" x14ac:dyDescent="0.25">
      <c r="A1078" s="111" t="s">
        <v>4529</v>
      </c>
      <c r="B1078" s="111" t="s">
        <v>133</v>
      </c>
      <c r="C1078" s="111" t="s">
        <v>4610</v>
      </c>
      <c r="D1078" s="111" t="s">
        <v>4436</v>
      </c>
      <c r="E1078" s="111" t="s">
        <v>35</v>
      </c>
      <c r="F1078" s="21">
        <v>0</v>
      </c>
      <c r="G1078" s="21">
        <v>0</v>
      </c>
      <c r="H1078" s="21">
        <v>5157.12</v>
      </c>
      <c r="I1078" s="21">
        <v>0</v>
      </c>
    </row>
    <row r="1079" spans="1:9" x14ac:dyDescent="0.25">
      <c r="A1079" s="111" t="s">
        <v>4529</v>
      </c>
      <c r="B1079" s="111" t="s">
        <v>133</v>
      </c>
      <c r="C1079" s="111" t="s">
        <v>4611</v>
      </c>
      <c r="D1079" s="111" t="s">
        <v>4612</v>
      </c>
      <c r="E1079" s="111" t="s">
        <v>35</v>
      </c>
      <c r="F1079" s="21">
        <v>0</v>
      </c>
      <c r="G1079" s="21">
        <v>0</v>
      </c>
      <c r="H1079" s="21">
        <v>9504</v>
      </c>
      <c r="I1079" s="21">
        <v>0</v>
      </c>
    </row>
    <row r="1080" spans="1:9" x14ac:dyDescent="0.25">
      <c r="A1080" s="111" t="s">
        <v>4529</v>
      </c>
      <c r="B1080" s="111" t="s">
        <v>133</v>
      </c>
      <c r="C1080" s="111" t="s">
        <v>4613</v>
      </c>
      <c r="D1080" s="111" t="s">
        <v>214</v>
      </c>
      <c r="E1080" s="111" t="s">
        <v>35</v>
      </c>
      <c r="F1080" s="21">
        <v>24</v>
      </c>
      <c r="G1080" s="21">
        <v>0</v>
      </c>
      <c r="H1080" s="21">
        <v>24</v>
      </c>
      <c r="I1080" s="21">
        <v>0</v>
      </c>
    </row>
    <row r="1081" spans="1:9" x14ac:dyDescent="0.25">
      <c r="A1081" s="111" t="s">
        <v>4529</v>
      </c>
      <c r="B1081" s="111" t="s">
        <v>133</v>
      </c>
      <c r="C1081" s="111" t="s">
        <v>4614</v>
      </c>
      <c r="D1081" s="111" t="s">
        <v>2236</v>
      </c>
      <c r="E1081" s="111" t="s">
        <v>35</v>
      </c>
      <c r="F1081" s="21">
        <v>4000</v>
      </c>
      <c r="G1081" s="21">
        <v>0</v>
      </c>
      <c r="H1081" s="21">
        <v>0</v>
      </c>
      <c r="I1081" s="21">
        <v>0</v>
      </c>
    </row>
    <row r="1082" spans="1:9" x14ac:dyDescent="0.25">
      <c r="A1082" s="111" t="s">
        <v>4529</v>
      </c>
      <c r="B1082" s="111" t="s">
        <v>133</v>
      </c>
      <c r="C1082" s="111" t="s">
        <v>4615</v>
      </c>
      <c r="D1082" s="111" t="s">
        <v>1449</v>
      </c>
      <c r="E1082" s="111" t="s">
        <v>35</v>
      </c>
      <c r="F1082" s="21">
        <v>0</v>
      </c>
      <c r="G1082" s="21">
        <v>0</v>
      </c>
      <c r="H1082" s="21">
        <v>100</v>
      </c>
      <c r="I1082" s="21">
        <v>0</v>
      </c>
    </row>
    <row r="1083" spans="1:9" x14ac:dyDescent="0.25">
      <c r="A1083" s="111" t="s">
        <v>4529</v>
      </c>
      <c r="B1083" s="111" t="s">
        <v>133</v>
      </c>
      <c r="C1083" s="111" t="s">
        <v>4616</v>
      </c>
      <c r="D1083" s="111" t="s">
        <v>4617</v>
      </c>
      <c r="E1083" s="111" t="s">
        <v>35</v>
      </c>
      <c r="F1083" s="21">
        <v>4972.49</v>
      </c>
      <c r="G1083" s="21">
        <v>4972.49</v>
      </c>
      <c r="H1083" s="21">
        <v>4972.49</v>
      </c>
      <c r="I1083" s="21">
        <v>4972.49</v>
      </c>
    </row>
    <row r="1084" spans="1:9" x14ac:dyDescent="0.25">
      <c r="A1084" s="111" t="s">
        <v>4529</v>
      </c>
      <c r="B1084" s="111" t="s">
        <v>133</v>
      </c>
      <c r="C1084" s="111" t="s">
        <v>4618</v>
      </c>
      <c r="D1084" s="111" t="s">
        <v>4619</v>
      </c>
      <c r="E1084" s="111" t="s">
        <v>35</v>
      </c>
      <c r="F1084" s="21">
        <v>33999.360000000001</v>
      </c>
      <c r="G1084" s="21">
        <v>0</v>
      </c>
      <c r="H1084" s="21">
        <v>49490.879999999997</v>
      </c>
      <c r="I1084" s="21">
        <v>0</v>
      </c>
    </row>
    <row r="1085" spans="1:9" x14ac:dyDescent="0.25">
      <c r="A1085" s="111" t="s">
        <v>4529</v>
      </c>
      <c r="B1085" s="111" t="s">
        <v>133</v>
      </c>
      <c r="C1085" s="111" t="s">
        <v>4620</v>
      </c>
      <c r="D1085" s="111" t="s">
        <v>648</v>
      </c>
      <c r="E1085" s="111" t="s">
        <v>35</v>
      </c>
      <c r="F1085" s="21">
        <v>870</v>
      </c>
      <c r="G1085" s="21">
        <v>0</v>
      </c>
      <c r="H1085" s="21">
        <v>1740</v>
      </c>
      <c r="I1085" s="21">
        <v>0</v>
      </c>
    </row>
    <row r="1086" spans="1:9" x14ac:dyDescent="0.25">
      <c r="A1086" s="111" t="s">
        <v>4529</v>
      </c>
      <c r="B1086" s="111" t="s">
        <v>133</v>
      </c>
      <c r="C1086" s="111" t="s">
        <v>4621</v>
      </c>
      <c r="D1086" s="111" t="s">
        <v>4622</v>
      </c>
      <c r="E1086" s="111" t="s">
        <v>35</v>
      </c>
      <c r="F1086" s="21">
        <v>1902.44</v>
      </c>
      <c r="G1086" s="21">
        <v>0</v>
      </c>
      <c r="H1086" s="21">
        <v>0</v>
      </c>
      <c r="I1086" s="21">
        <v>0</v>
      </c>
    </row>
    <row r="1087" spans="1:9" x14ac:dyDescent="0.25">
      <c r="A1087" s="111" t="s">
        <v>4529</v>
      </c>
      <c r="B1087" s="111" t="s">
        <v>133</v>
      </c>
      <c r="C1087" s="28" t="s">
        <v>4596</v>
      </c>
      <c r="D1087" s="111" t="s">
        <v>34</v>
      </c>
      <c r="E1087" s="111" t="s">
        <v>35</v>
      </c>
      <c r="F1087" s="21">
        <v>55</v>
      </c>
      <c r="G1087" s="21">
        <v>0</v>
      </c>
      <c r="H1087" s="21">
        <v>0</v>
      </c>
      <c r="I1087" s="21">
        <v>0</v>
      </c>
    </row>
    <row r="1088" spans="1:9" x14ac:dyDescent="0.25">
      <c r="A1088" s="111" t="s">
        <v>4529</v>
      </c>
      <c r="B1088" s="111" t="s">
        <v>133</v>
      </c>
      <c r="C1088" s="111" t="s">
        <v>4623</v>
      </c>
      <c r="D1088" s="111">
        <v>41621468</v>
      </c>
      <c r="E1088" s="111" t="s">
        <v>35</v>
      </c>
      <c r="F1088" s="21">
        <v>227.36</v>
      </c>
      <c r="G1088" s="21">
        <v>227.36</v>
      </c>
      <c r="H1088" s="21">
        <v>227.36</v>
      </c>
      <c r="I1088" s="21">
        <v>227.36</v>
      </c>
    </row>
    <row r="1089" spans="1:9" x14ac:dyDescent="0.25">
      <c r="A1089" s="111" t="s">
        <v>4529</v>
      </c>
      <c r="B1089" s="111" t="s">
        <v>133</v>
      </c>
      <c r="C1089" s="111" t="s">
        <v>4624</v>
      </c>
      <c r="D1089" s="111">
        <v>37758876</v>
      </c>
      <c r="E1089" s="111" t="s">
        <v>35</v>
      </c>
      <c r="F1089" s="21">
        <v>257.95</v>
      </c>
      <c r="G1089" s="21">
        <v>257.95</v>
      </c>
      <c r="H1089" s="21">
        <v>257.95</v>
      </c>
      <c r="I1089" s="21">
        <v>257.95</v>
      </c>
    </row>
    <row r="1090" spans="1:9" x14ac:dyDescent="0.25">
      <c r="A1090" s="111" t="s">
        <v>4529</v>
      </c>
      <c r="B1090" s="111" t="s">
        <v>133</v>
      </c>
      <c r="C1090" s="28" t="s">
        <v>4596</v>
      </c>
      <c r="D1090" s="111" t="s">
        <v>34</v>
      </c>
      <c r="E1090" s="111" t="s">
        <v>35</v>
      </c>
      <c r="F1090" s="21">
        <v>16500</v>
      </c>
      <c r="G1090" s="21">
        <v>0</v>
      </c>
      <c r="H1090" s="21">
        <v>0</v>
      </c>
      <c r="I1090" s="21">
        <v>0</v>
      </c>
    </row>
    <row r="1091" spans="1:9" x14ac:dyDescent="0.25">
      <c r="A1091" s="111" t="s">
        <v>4529</v>
      </c>
      <c r="B1091" s="111" t="s">
        <v>133</v>
      </c>
      <c r="C1091" s="28" t="s">
        <v>4596</v>
      </c>
      <c r="D1091" s="111" t="s">
        <v>34</v>
      </c>
      <c r="E1091" s="111" t="s">
        <v>35</v>
      </c>
      <c r="F1091" s="21">
        <v>4254</v>
      </c>
      <c r="G1091" s="21">
        <v>0</v>
      </c>
      <c r="H1091" s="21">
        <v>0</v>
      </c>
      <c r="I1091" s="21">
        <v>0</v>
      </c>
    </row>
    <row r="1092" spans="1:9" x14ac:dyDescent="0.25">
      <c r="A1092" s="111" t="s">
        <v>4529</v>
      </c>
      <c r="B1092" s="111" t="s">
        <v>133</v>
      </c>
      <c r="C1092" s="111" t="s">
        <v>4625</v>
      </c>
      <c r="D1092" s="111">
        <v>36383789</v>
      </c>
      <c r="E1092" s="111" t="s">
        <v>35</v>
      </c>
      <c r="F1092" s="21">
        <v>199.09</v>
      </c>
      <c r="G1092" s="21">
        <v>199.09</v>
      </c>
      <c r="H1092" s="21">
        <v>199.09</v>
      </c>
      <c r="I1092" s="21">
        <v>199.09</v>
      </c>
    </row>
    <row r="1093" spans="1:9" ht="31.5" x14ac:dyDescent="0.25">
      <c r="A1093" s="111" t="s">
        <v>4529</v>
      </c>
      <c r="B1093" s="111" t="s">
        <v>133</v>
      </c>
      <c r="C1093" s="111" t="s">
        <v>4626</v>
      </c>
      <c r="D1093" s="20">
        <v>1273160</v>
      </c>
      <c r="E1093" s="111" t="s">
        <v>35</v>
      </c>
      <c r="F1093" s="21">
        <v>1851.81</v>
      </c>
      <c r="G1093" s="21">
        <v>1851.81</v>
      </c>
      <c r="H1093" s="21">
        <v>1851.81</v>
      </c>
      <c r="I1093" s="21">
        <v>1851.81</v>
      </c>
    </row>
    <row r="1094" spans="1:9" ht="31.5" x14ac:dyDescent="0.25">
      <c r="A1094" s="111" t="s">
        <v>4529</v>
      </c>
      <c r="B1094" s="111" t="s">
        <v>133</v>
      </c>
      <c r="C1094" s="20" t="s">
        <v>4627</v>
      </c>
      <c r="D1094" s="20" t="s">
        <v>34</v>
      </c>
      <c r="E1094" s="111" t="s">
        <v>26</v>
      </c>
      <c r="F1094" s="21">
        <v>2659530.0299999998</v>
      </c>
      <c r="G1094" s="21">
        <v>0</v>
      </c>
      <c r="H1094" s="21">
        <v>36103.160000000003</v>
      </c>
      <c r="I1094" s="21">
        <v>0</v>
      </c>
    </row>
    <row r="1095" spans="1:9" ht="31.5" x14ac:dyDescent="0.25">
      <c r="A1095" s="111" t="s">
        <v>4529</v>
      </c>
      <c r="B1095" s="111" t="s">
        <v>133</v>
      </c>
      <c r="C1095" s="20" t="s">
        <v>4628</v>
      </c>
      <c r="D1095" s="20" t="s">
        <v>34</v>
      </c>
      <c r="E1095" s="111" t="s">
        <v>29</v>
      </c>
      <c r="F1095" s="21">
        <v>66093.399999999994</v>
      </c>
      <c r="G1095" s="21">
        <v>0</v>
      </c>
      <c r="H1095" s="21">
        <v>0</v>
      </c>
      <c r="I1095" s="21">
        <v>0</v>
      </c>
    </row>
    <row r="1096" spans="1:9" ht="31.5" x14ac:dyDescent="0.25">
      <c r="A1096" s="111" t="s">
        <v>4529</v>
      </c>
      <c r="B1096" s="111" t="s">
        <v>133</v>
      </c>
      <c r="C1096" s="20" t="s">
        <v>4629</v>
      </c>
      <c r="D1096" s="20" t="s">
        <v>34</v>
      </c>
      <c r="E1096" s="111" t="s">
        <v>32</v>
      </c>
      <c r="F1096" s="21">
        <v>708000</v>
      </c>
      <c r="G1096" s="21">
        <v>0</v>
      </c>
      <c r="H1096" s="21">
        <v>503000</v>
      </c>
      <c r="I1096" s="21">
        <v>0</v>
      </c>
    </row>
    <row r="1097" spans="1:9" x14ac:dyDescent="0.25">
      <c r="A1097" s="22" t="s">
        <v>45</v>
      </c>
      <c r="B1097" s="22" t="s">
        <v>34</v>
      </c>
      <c r="C1097" s="22" t="s">
        <v>34</v>
      </c>
      <c r="D1097" s="22" t="s">
        <v>34</v>
      </c>
      <c r="E1097" s="22" t="s">
        <v>34</v>
      </c>
      <c r="F1097" s="23">
        <f>SUM(F1053:F1096)</f>
        <v>3882773.4199999995</v>
      </c>
      <c r="G1097" s="23">
        <f>SUM(G1053:G1096)</f>
        <v>11169.24</v>
      </c>
      <c r="H1097" s="23">
        <f>SUM(H1053:H1096)</f>
        <v>1197403.95</v>
      </c>
      <c r="I1097" s="23">
        <f>SUM(I1053:I1096)</f>
        <v>11169.24</v>
      </c>
    </row>
    <row r="1098" spans="1:9" x14ac:dyDescent="0.25">
      <c r="A1098" s="37" t="s">
        <v>4630</v>
      </c>
      <c r="B1098" s="24" t="s">
        <v>2523</v>
      </c>
      <c r="C1098" s="37" t="s">
        <v>4633</v>
      </c>
      <c r="D1098" s="37">
        <v>37992781</v>
      </c>
      <c r="E1098" s="37" t="s">
        <v>32</v>
      </c>
      <c r="F1098" s="25">
        <v>127</v>
      </c>
      <c r="G1098" s="25">
        <v>0</v>
      </c>
      <c r="H1098" s="25">
        <v>0</v>
      </c>
      <c r="I1098" s="25">
        <v>0</v>
      </c>
    </row>
    <row r="1099" spans="1:9" ht="31.5" x14ac:dyDescent="0.25">
      <c r="A1099" s="37" t="s">
        <v>4630</v>
      </c>
      <c r="B1099" s="24" t="s">
        <v>2523</v>
      </c>
      <c r="C1099" s="37" t="s">
        <v>4630</v>
      </c>
      <c r="D1099" s="24" t="s">
        <v>2523</v>
      </c>
      <c r="E1099" s="37" t="s">
        <v>26</v>
      </c>
      <c r="F1099" s="25">
        <v>205</v>
      </c>
      <c r="G1099" s="25">
        <v>0</v>
      </c>
      <c r="H1099" s="25">
        <v>0</v>
      </c>
      <c r="I1099" s="25">
        <v>0</v>
      </c>
    </row>
    <row r="1100" spans="1:9" x14ac:dyDescent="0.25">
      <c r="A1100" s="26" t="s">
        <v>45</v>
      </c>
      <c r="B1100" s="26" t="s">
        <v>34</v>
      </c>
      <c r="C1100" s="26" t="s">
        <v>34</v>
      </c>
      <c r="D1100" s="26" t="s">
        <v>34</v>
      </c>
      <c r="E1100" s="26" t="s">
        <v>34</v>
      </c>
      <c r="F1100" s="27">
        <f>SUM(F1098:F1099)</f>
        <v>332</v>
      </c>
      <c r="G1100" s="27">
        <f>SUM(G1098:G1099)</f>
        <v>0</v>
      </c>
      <c r="H1100" s="27">
        <f>SUM(H1098:H1099)</f>
        <v>0</v>
      </c>
      <c r="I1100" s="27">
        <f>SUM(I1098:I1099)</f>
        <v>0</v>
      </c>
    </row>
    <row r="1101" spans="1:9" ht="31.5" x14ac:dyDescent="0.25">
      <c r="A1101" s="20" t="s">
        <v>4656</v>
      </c>
      <c r="B1101" s="20" t="s">
        <v>591</v>
      </c>
      <c r="C1101" s="20" t="s">
        <v>4659</v>
      </c>
      <c r="D1101" s="20" t="s">
        <v>34</v>
      </c>
      <c r="E1101" s="20" t="s">
        <v>35</v>
      </c>
      <c r="F1101" s="21">
        <v>25431000</v>
      </c>
      <c r="G1101" s="21">
        <v>0</v>
      </c>
      <c r="H1101" s="21">
        <v>26231000</v>
      </c>
      <c r="I1101" s="21">
        <v>0</v>
      </c>
    </row>
    <row r="1102" spans="1:9" ht="47.25" x14ac:dyDescent="0.25">
      <c r="A1102" s="20" t="s">
        <v>4656</v>
      </c>
      <c r="B1102" s="20" t="s">
        <v>591</v>
      </c>
      <c r="C1102" s="20" t="s">
        <v>4660</v>
      </c>
      <c r="D1102" s="20" t="s">
        <v>34</v>
      </c>
      <c r="E1102" s="20" t="s">
        <v>32</v>
      </c>
      <c r="F1102" s="21">
        <v>6031000</v>
      </c>
      <c r="G1102" s="21">
        <v>0</v>
      </c>
      <c r="H1102" s="21">
        <v>8326000</v>
      </c>
      <c r="I1102" s="21">
        <v>7143433.5099999998</v>
      </c>
    </row>
    <row r="1103" spans="1:9" ht="47.25" x14ac:dyDescent="0.25">
      <c r="A1103" s="20" t="s">
        <v>4656</v>
      </c>
      <c r="B1103" s="20" t="s">
        <v>591</v>
      </c>
      <c r="C1103" s="20" t="s">
        <v>4661</v>
      </c>
      <c r="D1103" s="20" t="s">
        <v>34</v>
      </c>
      <c r="E1103" s="20" t="s">
        <v>29</v>
      </c>
      <c r="F1103" s="21">
        <v>17000</v>
      </c>
      <c r="G1103" s="21">
        <v>0</v>
      </c>
      <c r="H1103" s="21">
        <v>726000</v>
      </c>
      <c r="I1103" s="21">
        <v>0</v>
      </c>
    </row>
    <row r="1104" spans="1:9" ht="47.25" x14ac:dyDescent="0.25">
      <c r="A1104" s="20" t="s">
        <v>4656</v>
      </c>
      <c r="B1104" s="20" t="s">
        <v>591</v>
      </c>
      <c r="C1104" s="20" t="s">
        <v>4662</v>
      </c>
      <c r="D1104" s="20" t="s">
        <v>34</v>
      </c>
      <c r="E1104" s="20" t="s">
        <v>26</v>
      </c>
      <c r="F1104" s="21">
        <v>417000</v>
      </c>
      <c r="G1104" s="21">
        <v>0</v>
      </c>
      <c r="H1104" s="21">
        <v>210000</v>
      </c>
      <c r="I1104" s="21">
        <v>67524.98</v>
      </c>
    </row>
    <row r="1105" spans="1:1025" ht="31.5" x14ac:dyDescent="0.25">
      <c r="A1105" s="20" t="s">
        <v>4656</v>
      </c>
      <c r="B1105" s="20" t="s">
        <v>591</v>
      </c>
      <c r="C1105" s="20" t="s">
        <v>4663</v>
      </c>
      <c r="D1105" s="20" t="s">
        <v>34</v>
      </c>
      <c r="E1105" s="20" t="s">
        <v>78</v>
      </c>
      <c r="F1105" s="21">
        <v>606000</v>
      </c>
      <c r="G1105" s="21">
        <v>0</v>
      </c>
      <c r="H1105" s="21">
        <v>575000</v>
      </c>
      <c r="I1105" s="21">
        <v>0</v>
      </c>
    </row>
    <row r="1106" spans="1:1025" s="17" customFormat="1" x14ac:dyDescent="0.25">
      <c r="A1106" s="26" t="s">
        <v>45</v>
      </c>
      <c r="B1106" s="26" t="s">
        <v>34</v>
      </c>
      <c r="C1106" s="26" t="s">
        <v>34</v>
      </c>
      <c r="D1106" s="26" t="s">
        <v>34</v>
      </c>
      <c r="E1106" s="26" t="s">
        <v>34</v>
      </c>
      <c r="F1106" s="23">
        <f>SUM(F1101:F1105)</f>
        <v>32502000</v>
      </c>
      <c r="G1106" s="23">
        <f>SUM(G1101:G1105)</f>
        <v>0</v>
      </c>
      <c r="H1106" s="23">
        <f>SUM(H1101:H1105)</f>
        <v>36068000</v>
      </c>
      <c r="I1106" s="23">
        <f>SUM(I1101:I1105)</f>
        <v>7210958.4900000002</v>
      </c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  <c r="DG1106" s="16"/>
      <c r="DH1106" s="16"/>
      <c r="DI1106" s="16"/>
      <c r="DJ1106" s="16"/>
      <c r="DK1106" s="16"/>
      <c r="DL1106" s="16"/>
      <c r="DM1106" s="16"/>
      <c r="DN1106" s="16"/>
      <c r="DO1106" s="16"/>
      <c r="DP1106" s="16"/>
      <c r="DQ1106" s="16"/>
      <c r="DR1106" s="16"/>
      <c r="DS1106" s="16"/>
      <c r="DT1106" s="16"/>
      <c r="DU1106" s="16"/>
      <c r="DV1106" s="16"/>
      <c r="DW1106" s="16"/>
      <c r="DX1106" s="16"/>
      <c r="DY1106" s="16"/>
      <c r="DZ1106" s="16"/>
      <c r="EA1106" s="16"/>
      <c r="EB1106" s="16"/>
      <c r="EC1106" s="16"/>
      <c r="ED1106" s="16"/>
      <c r="EE1106" s="16"/>
      <c r="EF1106" s="16"/>
      <c r="EG1106" s="16"/>
      <c r="EH1106" s="16"/>
      <c r="EI1106" s="16"/>
      <c r="EJ1106" s="16"/>
      <c r="EK1106" s="16"/>
      <c r="EL1106" s="16"/>
      <c r="EM1106" s="16"/>
      <c r="EN1106" s="16"/>
      <c r="EO1106" s="16"/>
      <c r="EP1106" s="16"/>
      <c r="EQ1106" s="16"/>
      <c r="ER1106" s="16"/>
      <c r="ES1106" s="16"/>
      <c r="ET1106" s="16"/>
      <c r="EU1106" s="16"/>
      <c r="EV1106" s="16"/>
      <c r="EW1106" s="16"/>
      <c r="EX1106" s="16"/>
      <c r="EY1106" s="16"/>
      <c r="EZ1106" s="16"/>
      <c r="FA1106" s="16"/>
      <c r="FB1106" s="16"/>
      <c r="FC1106" s="16"/>
      <c r="FD1106" s="16"/>
      <c r="FE1106" s="16"/>
      <c r="FF1106" s="16"/>
      <c r="FG1106" s="16"/>
      <c r="FH1106" s="16"/>
      <c r="FI1106" s="16"/>
      <c r="FJ1106" s="16"/>
      <c r="FK1106" s="16"/>
      <c r="FL1106" s="16"/>
      <c r="FM1106" s="16"/>
      <c r="FN1106" s="16"/>
      <c r="FO1106" s="16"/>
      <c r="FP1106" s="16"/>
      <c r="FQ1106" s="16"/>
      <c r="FR1106" s="16"/>
      <c r="FS1106" s="16"/>
      <c r="FT1106" s="16"/>
      <c r="FU1106" s="16"/>
      <c r="FV1106" s="16"/>
      <c r="FW1106" s="16"/>
      <c r="FX1106" s="16"/>
      <c r="FY1106" s="16"/>
      <c r="FZ1106" s="16"/>
      <c r="GA1106" s="16"/>
      <c r="GB1106" s="16"/>
      <c r="GC1106" s="16"/>
      <c r="GD1106" s="16"/>
      <c r="GE1106" s="16"/>
      <c r="GF1106" s="16"/>
      <c r="GG1106" s="16"/>
      <c r="GH1106" s="16"/>
      <c r="GI1106" s="16"/>
      <c r="GJ1106" s="16"/>
      <c r="GK1106" s="16"/>
      <c r="GL1106" s="16"/>
      <c r="GM1106" s="16"/>
      <c r="GN1106" s="16"/>
      <c r="GO1106" s="16"/>
      <c r="GP1106" s="16"/>
      <c r="GQ1106" s="16"/>
      <c r="GR1106" s="16"/>
      <c r="GS1106" s="16"/>
      <c r="GT1106" s="16"/>
      <c r="GU1106" s="16"/>
      <c r="GV1106" s="16"/>
      <c r="GW1106" s="16"/>
      <c r="GX1106" s="16"/>
      <c r="GY1106" s="16"/>
      <c r="GZ1106" s="16"/>
      <c r="HA1106" s="16"/>
      <c r="HB1106" s="16"/>
      <c r="HC1106" s="16"/>
      <c r="HD1106" s="16"/>
      <c r="HE1106" s="16"/>
      <c r="HF1106" s="16"/>
      <c r="HG1106" s="16"/>
      <c r="HH1106" s="16"/>
      <c r="HI1106" s="16"/>
      <c r="HJ1106" s="16"/>
      <c r="HK1106" s="16"/>
      <c r="HL1106" s="16"/>
      <c r="HM1106" s="16"/>
      <c r="HN1106" s="16"/>
      <c r="HO1106" s="16"/>
      <c r="HP1106" s="16"/>
      <c r="HQ1106" s="16"/>
      <c r="HR1106" s="16"/>
      <c r="HS1106" s="16"/>
      <c r="HT1106" s="16"/>
      <c r="HU1106" s="16"/>
      <c r="HV1106" s="16"/>
      <c r="HW1106" s="16"/>
      <c r="HX1106" s="16"/>
      <c r="HY1106" s="16"/>
      <c r="HZ1106" s="16"/>
      <c r="IA1106" s="16"/>
      <c r="IB1106" s="16"/>
      <c r="IC1106" s="16"/>
      <c r="ID1106" s="16"/>
      <c r="IE1106" s="16"/>
      <c r="IF1106" s="16"/>
      <c r="IG1106" s="16"/>
      <c r="IH1106" s="16"/>
      <c r="II1106" s="16"/>
      <c r="IJ1106" s="16"/>
      <c r="IK1106" s="16"/>
      <c r="IL1106" s="16"/>
      <c r="IM1106" s="16"/>
      <c r="IN1106" s="16"/>
      <c r="IO1106" s="16"/>
      <c r="IP1106" s="16"/>
      <c r="IQ1106" s="16"/>
      <c r="IR1106" s="16"/>
      <c r="IS1106" s="16"/>
      <c r="IT1106" s="16"/>
      <c r="IU1106" s="16"/>
      <c r="IV1106" s="16"/>
      <c r="IW1106" s="16"/>
      <c r="IX1106" s="16"/>
      <c r="IY1106" s="16"/>
      <c r="IZ1106" s="16"/>
      <c r="JA1106" s="16"/>
      <c r="JB1106" s="16"/>
      <c r="JC1106" s="16"/>
      <c r="JD1106" s="16"/>
      <c r="JE1106" s="16"/>
      <c r="JF1106" s="16"/>
      <c r="JG1106" s="16"/>
      <c r="JH1106" s="16"/>
      <c r="JI1106" s="16"/>
      <c r="JJ1106" s="16"/>
      <c r="JK1106" s="16"/>
      <c r="JL1106" s="16"/>
      <c r="JM1106" s="16"/>
      <c r="JN1106" s="16"/>
      <c r="JO1106" s="16"/>
      <c r="JP1106" s="16"/>
      <c r="JQ1106" s="16"/>
      <c r="JR1106" s="16"/>
      <c r="JS1106" s="16"/>
      <c r="JT1106" s="16"/>
      <c r="JU1106" s="16"/>
      <c r="JV1106" s="16"/>
      <c r="JW1106" s="16"/>
      <c r="JX1106" s="16"/>
      <c r="JY1106" s="16"/>
      <c r="JZ1106" s="16"/>
      <c r="KA1106" s="16"/>
      <c r="KB1106" s="16"/>
      <c r="KC1106" s="16"/>
      <c r="KD1106" s="16"/>
      <c r="KE1106" s="16"/>
      <c r="KF1106" s="16"/>
      <c r="KG1106" s="16"/>
      <c r="KH1106" s="16"/>
      <c r="KI1106" s="16"/>
      <c r="KJ1106" s="16"/>
      <c r="KK1106" s="16"/>
      <c r="KL1106" s="16"/>
      <c r="KM1106" s="16"/>
      <c r="KN1106" s="16"/>
      <c r="KO1106" s="16"/>
      <c r="KP1106" s="16"/>
      <c r="KQ1106" s="16"/>
      <c r="KR1106" s="16"/>
      <c r="KS1106" s="16"/>
      <c r="KT1106" s="16"/>
      <c r="KU1106" s="16"/>
      <c r="KV1106" s="16"/>
      <c r="KW1106" s="16"/>
      <c r="KX1106" s="16"/>
      <c r="KY1106" s="16"/>
      <c r="KZ1106" s="16"/>
      <c r="LA1106" s="16"/>
      <c r="LB1106" s="16"/>
      <c r="LC1106" s="16"/>
      <c r="LD1106" s="16"/>
      <c r="LE1106" s="16"/>
      <c r="LF1106" s="16"/>
      <c r="LG1106" s="16"/>
      <c r="LH1106" s="16"/>
      <c r="LI1106" s="16"/>
      <c r="LJ1106" s="16"/>
      <c r="LK1106" s="16"/>
      <c r="LL1106" s="16"/>
      <c r="LM1106" s="16"/>
      <c r="LN1106" s="16"/>
      <c r="LO1106" s="16"/>
      <c r="LP1106" s="16"/>
      <c r="LQ1106" s="16"/>
      <c r="LR1106" s="16"/>
      <c r="LS1106" s="16"/>
      <c r="LT1106" s="16"/>
      <c r="LU1106" s="16"/>
      <c r="LV1106" s="16"/>
      <c r="LW1106" s="16"/>
      <c r="LX1106" s="16"/>
      <c r="LY1106" s="16"/>
      <c r="LZ1106" s="16"/>
      <c r="MA1106" s="16"/>
      <c r="MB1106" s="16"/>
      <c r="MC1106" s="16"/>
      <c r="MD1106" s="16"/>
      <c r="ME1106" s="16"/>
      <c r="MF1106" s="16"/>
      <c r="MG1106" s="16"/>
      <c r="MH1106" s="16"/>
      <c r="MI1106" s="16"/>
      <c r="MJ1106" s="16"/>
      <c r="MK1106" s="16"/>
      <c r="ML1106" s="16"/>
      <c r="MM1106" s="16"/>
      <c r="MN1106" s="16"/>
      <c r="MO1106" s="16"/>
      <c r="MP1106" s="16"/>
      <c r="MQ1106" s="16"/>
      <c r="MR1106" s="16"/>
      <c r="MS1106" s="16"/>
      <c r="MT1106" s="16"/>
      <c r="MU1106" s="16"/>
      <c r="MV1106" s="16"/>
      <c r="MW1106" s="16"/>
      <c r="MX1106" s="16"/>
      <c r="MY1106" s="16"/>
      <c r="MZ1106" s="16"/>
      <c r="NA1106" s="16"/>
      <c r="NB1106" s="16"/>
      <c r="NC1106" s="16"/>
      <c r="ND1106" s="16"/>
      <c r="NE1106" s="16"/>
      <c r="NF1106" s="16"/>
      <c r="NG1106" s="16"/>
      <c r="NH1106" s="16"/>
      <c r="NI1106" s="16"/>
      <c r="NJ1106" s="16"/>
      <c r="NK1106" s="16"/>
      <c r="NL1106" s="16"/>
      <c r="NM1106" s="16"/>
      <c r="NN1106" s="16"/>
      <c r="NO1106" s="16"/>
      <c r="NP1106" s="16"/>
      <c r="NQ1106" s="16"/>
      <c r="NR1106" s="16"/>
      <c r="NS1106" s="16"/>
      <c r="NT1106" s="16"/>
      <c r="NU1106" s="16"/>
      <c r="NV1106" s="16"/>
      <c r="NW1106" s="16"/>
      <c r="NX1106" s="16"/>
      <c r="NY1106" s="16"/>
      <c r="NZ1106" s="16"/>
      <c r="OA1106" s="16"/>
      <c r="OB1106" s="16"/>
      <c r="OC1106" s="16"/>
      <c r="OD1106" s="16"/>
      <c r="OE1106" s="16"/>
      <c r="OF1106" s="16"/>
      <c r="OG1106" s="16"/>
      <c r="OH1106" s="16"/>
      <c r="OI1106" s="16"/>
      <c r="OJ1106" s="16"/>
      <c r="OK1106" s="16"/>
      <c r="OL1106" s="16"/>
      <c r="OM1106" s="16"/>
      <c r="ON1106" s="16"/>
      <c r="OO1106" s="16"/>
      <c r="OP1106" s="16"/>
      <c r="OQ1106" s="16"/>
      <c r="OR1106" s="16"/>
      <c r="OS1106" s="16"/>
      <c r="OT1106" s="16"/>
      <c r="OU1106" s="16"/>
      <c r="OV1106" s="16"/>
      <c r="OW1106" s="16"/>
      <c r="OX1106" s="16"/>
      <c r="OY1106" s="16"/>
      <c r="OZ1106" s="16"/>
      <c r="PA1106" s="16"/>
      <c r="PB1106" s="16"/>
      <c r="PC1106" s="16"/>
      <c r="PD1106" s="16"/>
      <c r="PE1106" s="16"/>
      <c r="PF1106" s="16"/>
      <c r="PG1106" s="16"/>
      <c r="PH1106" s="16"/>
      <c r="PI1106" s="16"/>
      <c r="PJ1106" s="16"/>
      <c r="PK1106" s="16"/>
      <c r="PL1106" s="16"/>
      <c r="PM1106" s="16"/>
      <c r="PN1106" s="16"/>
      <c r="PO1106" s="16"/>
      <c r="PP1106" s="16"/>
      <c r="PQ1106" s="16"/>
      <c r="PR1106" s="16"/>
      <c r="PS1106" s="16"/>
      <c r="PT1106" s="16"/>
      <c r="PU1106" s="16"/>
      <c r="PV1106" s="16"/>
      <c r="PW1106" s="16"/>
      <c r="PX1106" s="16"/>
      <c r="PY1106" s="16"/>
      <c r="PZ1106" s="16"/>
      <c r="QA1106" s="16"/>
      <c r="QB1106" s="16"/>
      <c r="QC1106" s="16"/>
      <c r="QD1106" s="16"/>
      <c r="QE1106" s="16"/>
      <c r="QF1106" s="16"/>
      <c r="QG1106" s="16"/>
      <c r="QH1106" s="16"/>
      <c r="QI1106" s="16"/>
      <c r="QJ1106" s="16"/>
      <c r="QK1106" s="16"/>
      <c r="QL1106" s="16"/>
      <c r="QM1106" s="16"/>
      <c r="QN1106" s="16"/>
      <c r="QO1106" s="16"/>
      <c r="QP1106" s="16"/>
      <c r="QQ1106" s="16"/>
      <c r="QR1106" s="16"/>
      <c r="QS1106" s="16"/>
      <c r="QT1106" s="16"/>
      <c r="QU1106" s="16"/>
      <c r="QV1106" s="16"/>
      <c r="QW1106" s="16"/>
      <c r="QX1106" s="16"/>
      <c r="QY1106" s="16"/>
      <c r="QZ1106" s="16"/>
      <c r="RA1106" s="16"/>
      <c r="RB1106" s="16"/>
      <c r="RC1106" s="16"/>
      <c r="RD1106" s="16"/>
      <c r="RE1106" s="16"/>
      <c r="RF1106" s="16"/>
      <c r="RG1106" s="16"/>
      <c r="RH1106" s="16"/>
      <c r="RI1106" s="16"/>
      <c r="RJ1106" s="16"/>
      <c r="RK1106" s="16"/>
      <c r="RL1106" s="16"/>
      <c r="RM1106" s="16"/>
      <c r="RN1106" s="16"/>
      <c r="RO1106" s="16"/>
      <c r="RP1106" s="16"/>
      <c r="RQ1106" s="16"/>
      <c r="RR1106" s="16"/>
      <c r="RS1106" s="16"/>
      <c r="RT1106" s="16"/>
      <c r="RU1106" s="16"/>
      <c r="RV1106" s="16"/>
      <c r="RW1106" s="16"/>
      <c r="RX1106" s="16"/>
      <c r="RY1106" s="16"/>
      <c r="RZ1106" s="16"/>
      <c r="SA1106" s="16"/>
      <c r="SB1106" s="16"/>
      <c r="SC1106" s="16"/>
      <c r="SD1106" s="16"/>
      <c r="SE1106" s="16"/>
      <c r="SF1106" s="16"/>
      <c r="SG1106" s="16"/>
      <c r="SH1106" s="16"/>
      <c r="SI1106" s="16"/>
      <c r="SJ1106" s="16"/>
      <c r="SK1106" s="16"/>
      <c r="SL1106" s="16"/>
      <c r="SM1106" s="16"/>
      <c r="SN1106" s="16"/>
      <c r="SO1106" s="16"/>
      <c r="SP1106" s="16"/>
      <c r="SQ1106" s="16"/>
      <c r="SR1106" s="16"/>
      <c r="SS1106" s="16"/>
      <c r="ST1106" s="16"/>
      <c r="SU1106" s="16"/>
      <c r="SV1106" s="16"/>
      <c r="SW1106" s="16"/>
      <c r="SX1106" s="16"/>
      <c r="SY1106" s="16"/>
      <c r="SZ1106" s="16"/>
      <c r="TA1106" s="16"/>
      <c r="TB1106" s="16"/>
      <c r="TC1106" s="16"/>
      <c r="TD1106" s="16"/>
      <c r="TE1106" s="16"/>
      <c r="TF1106" s="16"/>
      <c r="TG1106" s="16"/>
      <c r="TH1106" s="16"/>
      <c r="TI1106" s="16"/>
      <c r="TJ1106" s="16"/>
      <c r="TK1106" s="16"/>
      <c r="TL1106" s="16"/>
      <c r="TM1106" s="16"/>
      <c r="TN1106" s="16"/>
      <c r="TO1106" s="16"/>
      <c r="TP1106" s="16"/>
      <c r="TQ1106" s="16"/>
      <c r="TR1106" s="16"/>
      <c r="TS1106" s="16"/>
      <c r="TT1106" s="16"/>
      <c r="TU1106" s="16"/>
      <c r="TV1106" s="16"/>
      <c r="TW1106" s="16"/>
      <c r="TX1106" s="16"/>
      <c r="TY1106" s="16"/>
      <c r="TZ1106" s="16"/>
      <c r="UA1106" s="16"/>
      <c r="UB1106" s="16"/>
      <c r="UC1106" s="16"/>
      <c r="UD1106" s="16"/>
      <c r="UE1106" s="16"/>
      <c r="UF1106" s="16"/>
      <c r="UG1106" s="16"/>
      <c r="UH1106" s="16"/>
      <c r="UI1106" s="16"/>
      <c r="UJ1106" s="16"/>
      <c r="UK1106" s="16"/>
      <c r="UL1106" s="16"/>
      <c r="UM1106" s="16"/>
      <c r="UN1106" s="16"/>
      <c r="UO1106" s="16"/>
      <c r="UP1106" s="16"/>
      <c r="UQ1106" s="16"/>
      <c r="UR1106" s="16"/>
      <c r="US1106" s="16"/>
      <c r="UT1106" s="16"/>
      <c r="UU1106" s="16"/>
      <c r="UV1106" s="16"/>
      <c r="UW1106" s="16"/>
      <c r="UX1106" s="16"/>
      <c r="UY1106" s="16"/>
      <c r="UZ1106" s="16"/>
      <c r="VA1106" s="16"/>
      <c r="VB1106" s="16"/>
      <c r="VC1106" s="16"/>
      <c r="VD1106" s="16"/>
      <c r="VE1106" s="16"/>
      <c r="VF1106" s="16"/>
      <c r="VG1106" s="16"/>
      <c r="VH1106" s="16"/>
      <c r="VI1106" s="16"/>
      <c r="VJ1106" s="16"/>
      <c r="VK1106" s="16"/>
      <c r="VL1106" s="16"/>
      <c r="VM1106" s="16"/>
      <c r="VN1106" s="16"/>
      <c r="VO1106" s="16"/>
      <c r="VP1106" s="16"/>
      <c r="VQ1106" s="16"/>
      <c r="VR1106" s="16"/>
      <c r="VS1106" s="16"/>
      <c r="VT1106" s="16"/>
      <c r="VU1106" s="16"/>
      <c r="VV1106" s="16"/>
      <c r="VW1106" s="16"/>
      <c r="VX1106" s="16"/>
      <c r="VY1106" s="16"/>
      <c r="VZ1106" s="16"/>
      <c r="WA1106" s="16"/>
      <c r="WB1106" s="16"/>
      <c r="WC1106" s="16"/>
      <c r="WD1106" s="16"/>
      <c r="WE1106" s="16"/>
      <c r="WF1106" s="16"/>
      <c r="WG1106" s="16"/>
      <c r="WH1106" s="16"/>
      <c r="WI1106" s="16"/>
      <c r="WJ1106" s="16"/>
      <c r="WK1106" s="16"/>
      <c r="WL1106" s="16"/>
      <c r="WM1106" s="16"/>
      <c r="WN1106" s="16"/>
      <c r="WO1106" s="16"/>
      <c r="WP1106" s="16"/>
      <c r="WQ1106" s="16"/>
      <c r="WR1106" s="16"/>
      <c r="WS1106" s="16"/>
      <c r="WT1106" s="16"/>
      <c r="WU1106" s="16"/>
      <c r="WV1106" s="16"/>
      <c r="WW1106" s="16"/>
      <c r="WX1106" s="16"/>
      <c r="WY1106" s="16"/>
      <c r="WZ1106" s="16"/>
      <c r="XA1106" s="16"/>
      <c r="XB1106" s="16"/>
      <c r="XC1106" s="16"/>
      <c r="XD1106" s="16"/>
      <c r="XE1106" s="16"/>
      <c r="XF1106" s="16"/>
      <c r="XG1106" s="16"/>
      <c r="XH1106" s="16"/>
      <c r="XI1106" s="16"/>
      <c r="XJ1106" s="16"/>
      <c r="XK1106" s="16"/>
      <c r="XL1106" s="16"/>
      <c r="XM1106" s="16"/>
      <c r="XN1106" s="16"/>
      <c r="XO1106" s="16"/>
      <c r="XP1106" s="16"/>
      <c r="XQ1106" s="16"/>
      <c r="XR1106" s="16"/>
      <c r="XS1106" s="16"/>
      <c r="XT1106" s="16"/>
      <c r="XU1106" s="16"/>
      <c r="XV1106" s="16"/>
      <c r="XW1106" s="16"/>
      <c r="XX1106" s="16"/>
      <c r="XY1106" s="16"/>
      <c r="XZ1106" s="16"/>
      <c r="YA1106" s="16"/>
      <c r="YB1106" s="16"/>
      <c r="YC1106" s="16"/>
      <c r="YD1106" s="16"/>
      <c r="YE1106" s="16"/>
      <c r="YF1106" s="16"/>
      <c r="YG1106" s="16"/>
      <c r="YH1106" s="16"/>
      <c r="YI1106" s="16"/>
      <c r="YJ1106" s="16"/>
      <c r="YK1106" s="16"/>
      <c r="YL1106" s="16"/>
      <c r="YM1106" s="16"/>
      <c r="YN1106" s="16"/>
      <c r="YO1106" s="16"/>
      <c r="YP1106" s="16"/>
      <c r="YQ1106" s="16"/>
      <c r="YR1106" s="16"/>
      <c r="YS1106" s="16"/>
      <c r="YT1106" s="16"/>
      <c r="YU1106" s="16"/>
      <c r="YV1106" s="16"/>
      <c r="YW1106" s="16"/>
      <c r="YX1106" s="16"/>
      <c r="YY1106" s="16"/>
      <c r="YZ1106" s="16"/>
      <c r="ZA1106" s="16"/>
      <c r="ZB1106" s="16"/>
      <c r="ZC1106" s="16"/>
      <c r="ZD1106" s="16"/>
      <c r="ZE1106" s="16"/>
      <c r="ZF1106" s="16"/>
      <c r="ZG1106" s="16"/>
      <c r="ZH1106" s="16"/>
      <c r="ZI1106" s="16"/>
      <c r="ZJ1106" s="16"/>
      <c r="ZK1106" s="16"/>
      <c r="ZL1106" s="16"/>
      <c r="ZM1106" s="16"/>
      <c r="ZN1106" s="16"/>
      <c r="ZO1106" s="16"/>
      <c r="ZP1106" s="16"/>
      <c r="ZQ1106" s="16"/>
      <c r="ZR1106" s="16"/>
      <c r="ZS1106" s="16"/>
      <c r="ZT1106" s="16"/>
      <c r="ZU1106" s="16"/>
      <c r="ZV1106" s="16"/>
      <c r="ZW1106" s="16"/>
      <c r="ZX1106" s="16"/>
      <c r="ZY1106" s="16"/>
      <c r="ZZ1106" s="16"/>
      <c r="AAA1106" s="16"/>
      <c r="AAB1106" s="16"/>
      <c r="AAC1106" s="16"/>
      <c r="AAD1106" s="16"/>
      <c r="AAE1106" s="16"/>
      <c r="AAF1106" s="16"/>
      <c r="AAG1106" s="16"/>
      <c r="AAH1106" s="16"/>
      <c r="AAI1106" s="16"/>
      <c r="AAJ1106" s="16"/>
      <c r="AAK1106" s="16"/>
      <c r="AAL1106" s="16"/>
      <c r="AAM1106" s="16"/>
      <c r="AAN1106" s="16"/>
      <c r="AAO1106" s="16"/>
      <c r="AAP1106" s="16"/>
      <c r="AAQ1106" s="16"/>
      <c r="AAR1106" s="16"/>
      <c r="AAS1106" s="16"/>
      <c r="AAT1106" s="16"/>
      <c r="AAU1106" s="16"/>
      <c r="AAV1106" s="16"/>
      <c r="AAW1106" s="16"/>
      <c r="AAX1106" s="16"/>
      <c r="AAY1106" s="16"/>
      <c r="AAZ1106" s="16"/>
      <c r="ABA1106" s="16"/>
      <c r="ABB1106" s="16"/>
      <c r="ABC1106" s="16"/>
      <c r="ABD1106" s="16"/>
      <c r="ABE1106" s="16"/>
      <c r="ABF1106" s="16"/>
      <c r="ABG1106" s="16"/>
      <c r="ABH1106" s="16"/>
      <c r="ABI1106" s="16"/>
      <c r="ABJ1106" s="16"/>
      <c r="ABK1106" s="16"/>
      <c r="ABL1106" s="16"/>
      <c r="ABM1106" s="16"/>
      <c r="ABN1106" s="16"/>
      <c r="ABO1106" s="16"/>
      <c r="ABP1106" s="16"/>
      <c r="ABQ1106" s="16"/>
      <c r="ABR1106" s="16"/>
      <c r="ABS1106" s="16"/>
      <c r="ABT1106" s="16"/>
      <c r="ABU1106" s="16"/>
      <c r="ABV1106" s="16"/>
      <c r="ABW1106" s="16"/>
      <c r="ABX1106" s="16"/>
      <c r="ABY1106" s="16"/>
      <c r="ABZ1106" s="16"/>
      <c r="ACA1106" s="16"/>
      <c r="ACB1106" s="16"/>
      <c r="ACC1106" s="16"/>
      <c r="ACD1106" s="16"/>
      <c r="ACE1106" s="16"/>
      <c r="ACF1106" s="16"/>
      <c r="ACG1106" s="16"/>
      <c r="ACH1106" s="16"/>
      <c r="ACI1106" s="16"/>
      <c r="ACJ1106" s="16"/>
      <c r="ACK1106" s="16"/>
      <c r="ACL1106" s="16"/>
      <c r="ACM1106" s="16"/>
      <c r="ACN1106" s="16"/>
      <c r="ACO1106" s="16"/>
      <c r="ACP1106" s="16"/>
      <c r="ACQ1106" s="16"/>
      <c r="ACR1106" s="16"/>
      <c r="ACS1106" s="16"/>
      <c r="ACT1106" s="16"/>
      <c r="ACU1106" s="16"/>
      <c r="ACV1106" s="16"/>
      <c r="ACW1106" s="16"/>
      <c r="ACX1106" s="16"/>
      <c r="ACY1106" s="16"/>
      <c r="ACZ1106" s="16"/>
      <c r="ADA1106" s="16"/>
      <c r="ADB1106" s="16"/>
      <c r="ADC1106" s="16"/>
      <c r="ADD1106" s="16"/>
      <c r="ADE1106" s="16"/>
      <c r="ADF1106" s="16"/>
      <c r="ADG1106" s="16"/>
      <c r="ADH1106" s="16"/>
      <c r="ADI1106" s="16"/>
      <c r="ADJ1106" s="16"/>
      <c r="ADK1106" s="16"/>
      <c r="ADL1106" s="16"/>
      <c r="ADM1106" s="16"/>
      <c r="ADN1106" s="16"/>
      <c r="ADO1106" s="16"/>
      <c r="ADP1106" s="16"/>
      <c r="ADQ1106" s="16"/>
      <c r="ADR1106" s="16"/>
      <c r="ADS1106" s="16"/>
      <c r="ADT1106" s="16"/>
      <c r="ADU1106" s="16"/>
      <c r="ADV1106" s="16"/>
      <c r="ADW1106" s="16"/>
      <c r="ADX1106" s="16"/>
      <c r="ADY1106" s="16"/>
      <c r="ADZ1106" s="16"/>
      <c r="AEA1106" s="16"/>
      <c r="AEB1106" s="16"/>
      <c r="AEC1106" s="16"/>
      <c r="AED1106" s="16"/>
      <c r="AEE1106" s="16"/>
      <c r="AEF1106" s="16"/>
      <c r="AEG1106" s="16"/>
      <c r="AEH1106" s="16"/>
      <c r="AEI1106" s="16"/>
      <c r="AEJ1106" s="16"/>
      <c r="AEK1106" s="16"/>
      <c r="AEL1106" s="16"/>
      <c r="AEM1106" s="16"/>
      <c r="AEN1106" s="16"/>
      <c r="AEO1106" s="16"/>
      <c r="AEP1106" s="16"/>
      <c r="AEQ1106" s="16"/>
      <c r="AER1106" s="16"/>
      <c r="AES1106" s="16"/>
      <c r="AET1106" s="16"/>
      <c r="AEU1106" s="16"/>
      <c r="AEV1106" s="16"/>
      <c r="AEW1106" s="16"/>
      <c r="AEX1106" s="16"/>
      <c r="AEY1106" s="16"/>
      <c r="AEZ1106" s="16"/>
      <c r="AFA1106" s="16"/>
      <c r="AFB1106" s="16"/>
      <c r="AFC1106" s="16"/>
      <c r="AFD1106" s="16"/>
      <c r="AFE1106" s="16"/>
      <c r="AFF1106" s="16"/>
      <c r="AFG1106" s="16"/>
      <c r="AFH1106" s="16"/>
      <c r="AFI1106" s="16"/>
      <c r="AFJ1106" s="16"/>
      <c r="AFK1106" s="16"/>
      <c r="AFL1106" s="16"/>
      <c r="AFM1106" s="16"/>
      <c r="AFN1106" s="16"/>
      <c r="AFO1106" s="16"/>
      <c r="AFP1106" s="16"/>
      <c r="AFQ1106" s="16"/>
      <c r="AFR1106" s="16"/>
      <c r="AFS1106" s="16"/>
      <c r="AFT1106" s="16"/>
      <c r="AFU1106" s="16"/>
      <c r="AFV1106" s="16"/>
      <c r="AFW1106" s="16"/>
      <c r="AFX1106" s="16"/>
      <c r="AFY1106" s="16"/>
      <c r="AFZ1106" s="16"/>
      <c r="AGA1106" s="16"/>
      <c r="AGB1106" s="16"/>
      <c r="AGC1106" s="16"/>
      <c r="AGD1106" s="16"/>
      <c r="AGE1106" s="16"/>
      <c r="AGF1106" s="16"/>
      <c r="AGG1106" s="16"/>
      <c r="AGH1106" s="16"/>
      <c r="AGI1106" s="16"/>
      <c r="AGJ1106" s="16"/>
      <c r="AGK1106" s="16"/>
      <c r="AGL1106" s="16"/>
      <c r="AGM1106" s="16"/>
      <c r="AGN1106" s="16"/>
      <c r="AGO1106" s="16"/>
      <c r="AGP1106" s="16"/>
      <c r="AGQ1106" s="16"/>
      <c r="AGR1106" s="16"/>
      <c r="AGS1106" s="16"/>
      <c r="AGT1106" s="16"/>
      <c r="AGU1106" s="16"/>
      <c r="AGV1106" s="16"/>
      <c r="AGW1106" s="16"/>
      <c r="AGX1106" s="16"/>
      <c r="AGY1106" s="16"/>
      <c r="AGZ1106" s="16"/>
      <c r="AHA1106" s="16"/>
      <c r="AHB1106" s="16"/>
      <c r="AHC1106" s="16"/>
      <c r="AHD1106" s="16"/>
      <c r="AHE1106" s="16"/>
      <c r="AHF1106" s="16"/>
      <c r="AHG1106" s="16"/>
      <c r="AHH1106" s="16"/>
      <c r="AHI1106" s="16"/>
      <c r="AHJ1106" s="16"/>
      <c r="AHK1106" s="16"/>
      <c r="AHL1106" s="16"/>
      <c r="AHM1106" s="16"/>
      <c r="AHN1106" s="16"/>
      <c r="AHO1106" s="16"/>
      <c r="AHP1106" s="16"/>
      <c r="AHQ1106" s="16"/>
      <c r="AHR1106" s="16"/>
      <c r="AHS1106" s="16"/>
      <c r="AHT1106" s="16"/>
      <c r="AHU1106" s="16"/>
      <c r="AHV1106" s="16"/>
      <c r="AHW1106" s="16"/>
      <c r="AHX1106" s="16"/>
      <c r="AHY1106" s="16"/>
      <c r="AHZ1106" s="16"/>
      <c r="AIA1106" s="16"/>
      <c r="AIB1106" s="16"/>
      <c r="AIC1106" s="16"/>
      <c r="AID1106" s="16"/>
      <c r="AIE1106" s="16"/>
      <c r="AIF1106" s="16"/>
      <c r="AIG1106" s="16"/>
      <c r="AIH1106" s="16"/>
      <c r="AII1106" s="16"/>
      <c r="AIJ1106" s="16"/>
      <c r="AIK1106" s="16"/>
      <c r="AIL1106" s="16"/>
      <c r="AIM1106" s="16"/>
      <c r="AIN1106" s="16"/>
      <c r="AIO1106" s="16"/>
      <c r="AIP1106" s="16"/>
      <c r="AIQ1106" s="16"/>
      <c r="AIR1106" s="16"/>
      <c r="AIS1106" s="16"/>
      <c r="AIT1106" s="16"/>
      <c r="AIU1106" s="16"/>
      <c r="AIV1106" s="16"/>
      <c r="AIW1106" s="16"/>
      <c r="AIX1106" s="16"/>
      <c r="AIY1106" s="16"/>
      <c r="AIZ1106" s="16"/>
      <c r="AJA1106" s="16"/>
      <c r="AJB1106" s="16"/>
      <c r="AJC1106" s="16"/>
      <c r="AJD1106" s="16"/>
      <c r="AJE1106" s="16"/>
      <c r="AJF1106" s="16"/>
      <c r="AJG1106" s="16"/>
      <c r="AJH1106" s="16"/>
      <c r="AJI1106" s="16"/>
      <c r="AJJ1106" s="16"/>
      <c r="AJK1106" s="16"/>
      <c r="AJL1106" s="16"/>
      <c r="AJM1106" s="16"/>
      <c r="AJN1106" s="16"/>
      <c r="AJO1106" s="16"/>
      <c r="AJP1106" s="16"/>
      <c r="AJQ1106" s="16"/>
      <c r="AJR1106" s="16"/>
      <c r="AJS1106" s="16"/>
      <c r="AJT1106" s="16"/>
      <c r="AJU1106" s="16"/>
      <c r="AJV1106" s="16"/>
      <c r="AJW1106" s="16"/>
      <c r="AJX1106" s="16"/>
      <c r="AJY1106" s="16"/>
      <c r="AJZ1106" s="16"/>
      <c r="AKA1106" s="16"/>
      <c r="AKB1106" s="16"/>
      <c r="AKC1106" s="16"/>
      <c r="AKD1106" s="16"/>
      <c r="AKE1106" s="16"/>
      <c r="AKF1106" s="16"/>
      <c r="AKG1106" s="16"/>
      <c r="AKH1106" s="16"/>
      <c r="AKI1106" s="16"/>
      <c r="AKJ1106" s="16"/>
      <c r="AKK1106" s="16"/>
      <c r="AKL1106" s="16"/>
      <c r="AKM1106" s="16"/>
      <c r="AKN1106" s="16"/>
      <c r="AKO1106" s="16"/>
      <c r="AKP1106" s="16"/>
      <c r="AKQ1106" s="16"/>
      <c r="AKR1106" s="16"/>
      <c r="AKS1106" s="16"/>
      <c r="AKT1106" s="16"/>
      <c r="AKU1106" s="16"/>
      <c r="AKV1106" s="16"/>
      <c r="AKW1106" s="16"/>
      <c r="AKX1106" s="16"/>
      <c r="AKY1106" s="16"/>
      <c r="AKZ1106" s="16"/>
      <c r="ALA1106" s="16"/>
      <c r="ALB1106" s="16"/>
      <c r="ALC1106" s="16"/>
      <c r="ALD1106" s="16"/>
      <c r="ALE1106" s="16"/>
      <c r="ALF1106" s="16"/>
      <c r="ALG1106" s="16"/>
      <c r="ALH1106" s="16"/>
      <c r="ALI1106" s="16"/>
      <c r="ALJ1106" s="16"/>
      <c r="ALK1106" s="16"/>
      <c r="ALL1106" s="16"/>
      <c r="ALM1106" s="16"/>
      <c r="ALN1106" s="16"/>
      <c r="ALO1106" s="16"/>
      <c r="ALP1106" s="16"/>
      <c r="ALQ1106" s="16"/>
      <c r="ALR1106" s="16"/>
      <c r="ALS1106" s="16"/>
      <c r="ALT1106" s="16"/>
      <c r="ALU1106" s="16"/>
      <c r="ALV1106" s="16"/>
      <c r="ALW1106" s="16"/>
      <c r="ALX1106" s="16"/>
      <c r="ALY1106" s="16"/>
      <c r="ALZ1106" s="16"/>
      <c r="AMA1106" s="16"/>
      <c r="AMB1106" s="16"/>
      <c r="AMC1106" s="16"/>
      <c r="AMD1106" s="16"/>
      <c r="AME1106" s="16"/>
      <c r="AMF1106" s="16"/>
      <c r="AMG1106" s="16"/>
      <c r="AMH1106" s="16"/>
      <c r="AMI1106" s="16"/>
      <c r="AMJ1106" s="16"/>
      <c r="AMK1106" s="16"/>
    </row>
    <row r="1107" spans="1:1025" ht="31.5" x14ac:dyDescent="0.25">
      <c r="A1107" s="20" t="s">
        <v>4664</v>
      </c>
      <c r="B1107" s="20" t="s">
        <v>4665</v>
      </c>
      <c r="C1107" s="20" t="s">
        <v>4659</v>
      </c>
      <c r="D1107" s="20" t="s">
        <v>34</v>
      </c>
      <c r="E1107" s="20" t="s">
        <v>35</v>
      </c>
      <c r="F1107" s="21">
        <v>47300</v>
      </c>
      <c r="G1107" s="21">
        <v>0</v>
      </c>
      <c r="H1107" s="21">
        <v>27500</v>
      </c>
      <c r="I1107" s="21">
        <v>0</v>
      </c>
    </row>
    <row r="1108" spans="1:1025" ht="47.25" x14ac:dyDescent="0.25">
      <c r="A1108" s="20" t="s">
        <v>4664</v>
      </c>
      <c r="B1108" s="20" t="s">
        <v>4665</v>
      </c>
      <c r="C1108" s="20" t="s">
        <v>4660</v>
      </c>
      <c r="D1108" s="20" t="s">
        <v>34</v>
      </c>
      <c r="E1108" s="20" t="s">
        <v>32</v>
      </c>
      <c r="F1108" s="77">
        <v>80600</v>
      </c>
      <c r="G1108" s="77">
        <v>0</v>
      </c>
      <c r="H1108" s="77">
        <v>68200</v>
      </c>
      <c r="I1108" s="77">
        <v>0</v>
      </c>
    </row>
    <row r="1109" spans="1:1025" ht="47.25" x14ac:dyDescent="0.25">
      <c r="A1109" s="20" t="s">
        <v>4664</v>
      </c>
      <c r="B1109" s="20" t="s">
        <v>4665</v>
      </c>
      <c r="C1109" s="20" t="s">
        <v>4662</v>
      </c>
      <c r="D1109" s="20" t="s">
        <v>34</v>
      </c>
      <c r="E1109" s="20" t="s">
        <v>26</v>
      </c>
      <c r="F1109" s="77">
        <v>59000</v>
      </c>
      <c r="G1109" s="77">
        <v>0</v>
      </c>
      <c r="H1109" s="77">
        <v>58200</v>
      </c>
      <c r="I1109" s="77">
        <v>0</v>
      </c>
    </row>
    <row r="1110" spans="1:1025" ht="31.5" x14ac:dyDescent="0.25">
      <c r="A1110" s="20" t="s">
        <v>4664</v>
      </c>
      <c r="B1110" s="20" t="s">
        <v>4665</v>
      </c>
      <c r="C1110" s="20" t="s">
        <v>4663</v>
      </c>
      <c r="D1110" s="20" t="s">
        <v>34</v>
      </c>
      <c r="E1110" s="20" t="s">
        <v>78</v>
      </c>
      <c r="F1110" s="77">
        <v>42800</v>
      </c>
      <c r="G1110" s="77">
        <v>0</v>
      </c>
      <c r="H1110" s="77">
        <v>500</v>
      </c>
      <c r="I1110" s="77">
        <v>0</v>
      </c>
    </row>
    <row r="1111" spans="1:1025" x14ac:dyDescent="0.25">
      <c r="A1111" s="26" t="s">
        <v>45</v>
      </c>
      <c r="B1111" s="26" t="s">
        <v>34</v>
      </c>
      <c r="C1111" s="26" t="s">
        <v>34</v>
      </c>
      <c r="D1111" s="26" t="s">
        <v>34</v>
      </c>
      <c r="E1111" s="26" t="s">
        <v>34</v>
      </c>
      <c r="F1111" s="94">
        <f>SUM(F1107:F1110)</f>
        <v>229700</v>
      </c>
      <c r="G1111" s="94">
        <f>SUM(G1107:G1110)</f>
        <v>0</v>
      </c>
      <c r="H1111" s="94">
        <f>SUM(H1107:H1110)</f>
        <v>154400</v>
      </c>
      <c r="I1111" s="94">
        <f>SUM(I1107:I1110)</f>
        <v>0</v>
      </c>
    </row>
    <row r="1112" spans="1:1025" ht="31.5" x14ac:dyDescent="0.25">
      <c r="A1112" s="20" t="s">
        <v>4677</v>
      </c>
      <c r="B1112" s="20" t="s">
        <v>595</v>
      </c>
      <c r="C1112" s="20" t="s">
        <v>4659</v>
      </c>
      <c r="D1112" s="20" t="s">
        <v>34</v>
      </c>
      <c r="E1112" s="20" t="s">
        <v>35</v>
      </c>
      <c r="F1112" s="77">
        <v>13000</v>
      </c>
      <c r="G1112" s="77">
        <v>0</v>
      </c>
      <c r="H1112" s="77">
        <v>0</v>
      </c>
      <c r="I1112" s="77">
        <v>0</v>
      </c>
    </row>
    <row r="1113" spans="1:1025" ht="47.25" x14ac:dyDescent="0.25">
      <c r="A1113" s="20" t="s">
        <v>4677</v>
      </c>
      <c r="B1113" s="20" t="s">
        <v>595</v>
      </c>
      <c r="C1113" s="20" t="s">
        <v>4660</v>
      </c>
      <c r="D1113" s="20" t="s">
        <v>34</v>
      </c>
      <c r="E1113" s="20" t="s">
        <v>32</v>
      </c>
      <c r="F1113" s="77">
        <v>130500</v>
      </c>
      <c r="G1113" s="77">
        <v>0</v>
      </c>
      <c r="H1113" s="77">
        <v>130100</v>
      </c>
      <c r="I1113" s="77">
        <v>128400.79</v>
      </c>
    </row>
    <row r="1114" spans="1:1025" ht="47.25" x14ac:dyDescent="0.25">
      <c r="A1114" s="20" t="s">
        <v>4677</v>
      </c>
      <c r="B1114" s="20" t="s">
        <v>595</v>
      </c>
      <c r="C1114" s="20" t="s">
        <v>4662</v>
      </c>
      <c r="D1114" s="20" t="s">
        <v>34</v>
      </c>
      <c r="E1114" s="20" t="s">
        <v>26</v>
      </c>
      <c r="F1114" s="77">
        <v>9600</v>
      </c>
      <c r="G1114" s="77">
        <v>0</v>
      </c>
      <c r="H1114" s="77">
        <v>10500</v>
      </c>
      <c r="I1114" s="77">
        <v>0</v>
      </c>
    </row>
    <row r="1115" spans="1:1025" ht="31.5" x14ac:dyDescent="0.25">
      <c r="A1115" s="20" t="s">
        <v>4677</v>
      </c>
      <c r="B1115" s="20" t="s">
        <v>595</v>
      </c>
      <c r="C1115" s="20" t="s">
        <v>4663</v>
      </c>
      <c r="D1115" s="20" t="s">
        <v>34</v>
      </c>
      <c r="E1115" s="20" t="s">
        <v>78</v>
      </c>
      <c r="F1115" s="77">
        <v>23200</v>
      </c>
      <c r="G1115" s="77">
        <v>0</v>
      </c>
      <c r="H1115" s="77">
        <v>75000</v>
      </c>
      <c r="I1115" s="77">
        <v>0</v>
      </c>
    </row>
    <row r="1116" spans="1:1025" s="17" customFormat="1" x14ac:dyDescent="0.25">
      <c r="A1116" s="26" t="s">
        <v>45</v>
      </c>
      <c r="B1116" s="26" t="s">
        <v>34</v>
      </c>
      <c r="C1116" s="26" t="s">
        <v>34</v>
      </c>
      <c r="D1116" s="26" t="s">
        <v>34</v>
      </c>
      <c r="E1116" s="26" t="s">
        <v>34</v>
      </c>
      <c r="F1116" s="94">
        <f>SUM(F1112:F1115)</f>
        <v>176300</v>
      </c>
      <c r="G1116" s="94">
        <f>SUM(G1112:G1115)</f>
        <v>0</v>
      </c>
      <c r="H1116" s="94">
        <f>SUM(H1112:H1115)</f>
        <v>215600</v>
      </c>
      <c r="I1116" s="94">
        <f>SUM(I1112:I1115)</f>
        <v>128400.79</v>
      </c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  <c r="DG1116" s="16"/>
      <c r="DH1116" s="16"/>
      <c r="DI1116" s="16"/>
      <c r="DJ1116" s="16"/>
      <c r="DK1116" s="16"/>
      <c r="DL1116" s="16"/>
      <c r="DM1116" s="16"/>
      <c r="DN1116" s="16"/>
      <c r="DO1116" s="16"/>
      <c r="DP1116" s="16"/>
      <c r="DQ1116" s="16"/>
      <c r="DR1116" s="16"/>
      <c r="DS1116" s="16"/>
      <c r="DT1116" s="16"/>
      <c r="DU1116" s="16"/>
      <c r="DV1116" s="16"/>
      <c r="DW1116" s="16"/>
      <c r="DX1116" s="16"/>
      <c r="DY1116" s="16"/>
      <c r="DZ1116" s="16"/>
      <c r="EA1116" s="16"/>
      <c r="EB1116" s="16"/>
      <c r="EC1116" s="16"/>
      <c r="ED1116" s="16"/>
      <c r="EE1116" s="16"/>
      <c r="EF1116" s="16"/>
      <c r="EG1116" s="16"/>
      <c r="EH1116" s="16"/>
      <c r="EI1116" s="16"/>
      <c r="EJ1116" s="16"/>
      <c r="EK1116" s="16"/>
      <c r="EL1116" s="16"/>
      <c r="EM1116" s="16"/>
      <c r="EN1116" s="16"/>
      <c r="EO1116" s="16"/>
      <c r="EP1116" s="16"/>
      <c r="EQ1116" s="16"/>
      <c r="ER1116" s="16"/>
      <c r="ES1116" s="16"/>
      <c r="ET1116" s="16"/>
      <c r="EU1116" s="16"/>
      <c r="EV1116" s="16"/>
      <c r="EW1116" s="16"/>
      <c r="EX1116" s="16"/>
      <c r="EY1116" s="16"/>
      <c r="EZ1116" s="16"/>
      <c r="FA1116" s="16"/>
      <c r="FB1116" s="16"/>
      <c r="FC1116" s="16"/>
      <c r="FD1116" s="16"/>
      <c r="FE1116" s="16"/>
      <c r="FF1116" s="16"/>
      <c r="FG1116" s="16"/>
      <c r="FH1116" s="16"/>
      <c r="FI1116" s="16"/>
      <c r="FJ1116" s="16"/>
      <c r="FK1116" s="16"/>
      <c r="FL1116" s="16"/>
      <c r="FM1116" s="16"/>
      <c r="FN1116" s="16"/>
      <c r="FO1116" s="16"/>
      <c r="FP1116" s="16"/>
      <c r="FQ1116" s="16"/>
      <c r="FR1116" s="16"/>
      <c r="FS1116" s="16"/>
      <c r="FT1116" s="16"/>
      <c r="FU1116" s="16"/>
      <c r="FV1116" s="16"/>
      <c r="FW1116" s="16"/>
      <c r="FX1116" s="16"/>
      <c r="FY1116" s="16"/>
      <c r="FZ1116" s="16"/>
      <c r="GA1116" s="16"/>
      <c r="GB1116" s="16"/>
      <c r="GC1116" s="16"/>
      <c r="GD1116" s="16"/>
      <c r="GE1116" s="16"/>
      <c r="GF1116" s="16"/>
      <c r="GG1116" s="16"/>
      <c r="GH1116" s="16"/>
      <c r="GI1116" s="16"/>
      <c r="GJ1116" s="16"/>
      <c r="GK1116" s="16"/>
      <c r="GL1116" s="16"/>
      <c r="GM1116" s="16"/>
      <c r="GN1116" s="16"/>
      <c r="GO1116" s="16"/>
      <c r="GP1116" s="16"/>
      <c r="GQ1116" s="16"/>
      <c r="GR1116" s="16"/>
      <c r="GS1116" s="16"/>
      <c r="GT1116" s="16"/>
      <c r="GU1116" s="16"/>
      <c r="GV1116" s="16"/>
      <c r="GW1116" s="16"/>
      <c r="GX1116" s="16"/>
      <c r="GY1116" s="16"/>
      <c r="GZ1116" s="16"/>
      <c r="HA1116" s="16"/>
      <c r="HB1116" s="16"/>
      <c r="HC1116" s="16"/>
      <c r="HD1116" s="16"/>
      <c r="HE1116" s="16"/>
      <c r="HF1116" s="16"/>
      <c r="HG1116" s="16"/>
      <c r="HH1116" s="16"/>
      <c r="HI1116" s="16"/>
      <c r="HJ1116" s="16"/>
      <c r="HK1116" s="16"/>
      <c r="HL1116" s="16"/>
      <c r="HM1116" s="16"/>
      <c r="HN1116" s="16"/>
      <c r="HO1116" s="16"/>
      <c r="HP1116" s="16"/>
      <c r="HQ1116" s="16"/>
      <c r="HR1116" s="16"/>
      <c r="HS1116" s="16"/>
      <c r="HT1116" s="16"/>
      <c r="HU1116" s="16"/>
      <c r="HV1116" s="16"/>
      <c r="HW1116" s="16"/>
      <c r="HX1116" s="16"/>
      <c r="HY1116" s="16"/>
      <c r="HZ1116" s="16"/>
      <c r="IA1116" s="16"/>
      <c r="IB1116" s="16"/>
      <c r="IC1116" s="16"/>
      <c r="ID1116" s="16"/>
      <c r="IE1116" s="16"/>
      <c r="IF1116" s="16"/>
      <c r="IG1116" s="16"/>
      <c r="IH1116" s="16"/>
      <c r="II1116" s="16"/>
      <c r="IJ1116" s="16"/>
      <c r="IK1116" s="16"/>
      <c r="IL1116" s="16"/>
      <c r="IM1116" s="16"/>
      <c r="IN1116" s="16"/>
      <c r="IO1116" s="16"/>
      <c r="IP1116" s="16"/>
      <c r="IQ1116" s="16"/>
      <c r="IR1116" s="16"/>
      <c r="IS1116" s="16"/>
      <c r="IT1116" s="16"/>
      <c r="IU1116" s="16"/>
      <c r="IV1116" s="16"/>
      <c r="IW1116" s="16"/>
      <c r="IX1116" s="16"/>
      <c r="IY1116" s="16"/>
      <c r="IZ1116" s="16"/>
      <c r="JA1116" s="16"/>
      <c r="JB1116" s="16"/>
      <c r="JC1116" s="16"/>
      <c r="JD1116" s="16"/>
      <c r="JE1116" s="16"/>
      <c r="JF1116" s="16"/>
      <c r="JG1116" s="16"/>
      <c r="JH1116" s="16"/>
      <c r="JI1116" s="16"/>
      <c r="JJ1116" s="16"/>
      <c r="JK1116" s="16"/>
      <c r="JL1116" s="16"/>
      <c r="JM1116" s="16"/>
      <c r="JN1116" s="16"/>
      <c r="JO1116" s="16"/>
      <c r="JP1116" s="16"/>
      <c r="JQ1116" s="16"/>
      <c r="JR1116" s="16"/>
      <c r="JS1116" s="16"/>
      <c r="JT1116" s="16"/>
      <c r="JU1116" s="16"/>
      <c r="JV1116" s="16"/>
      <c r="JW1116" s="16"/>
      <c r="JX1116" s="16"/>
      <c r="JY1116" s="16"/>
      <c r="JZ1116" s="16"/>
      <c r="KA1116" s="16"/>
      <c r="KB1116" s="16"/>
      <c r="KC1116" s="16"/>
      <c r="KD1116" s="16"/>
      <c r="KE1116" s="16"/>
      <c r="KF1116" s="16"/>
      <c r="KG1116" s="16"/>
      <c r="KH1116" s="16"/>
      <c r="KI1116" s="16"/>
      <c r="KJ1116" s="16"/>
      <c r="KK1116" s="16"/>
      <c r="KL1116" s="16"/>
      <c r="KM1116" s="16"/>
      <c r="KN1116" s="16"/>
      <c r="KO1116" s="16"/>
      <c r="KP1116" s="16"/>
      <c r="KQ1116" s="16"/>
      <c r="KR1116" s="16"/>
      <c r="KS1116" s="16"/>
      <c r="KT1116" s="16"/>
      <c r="KU1116" s="16"/>
      <c r="KV1116" s="16"/>
      <c r="KW1116" s="16"/>
      <c r="KX1116" s="16"/>
      <c r="KY1116" s="16"/>
      <c r="KZ1116" s="16"/>
      <c r="LA1116" s="16"/>
      <c r="LB1116" s="16"/>
      <c r="LC1116" s="16"/>
      <c r="LD1116" s="16"/>
      <c r="LE1116" s="16"/>
      <c r="LF1116" s="16"/>
      <c r="LG1116" s="16"/>
      <c r="LH1116" s="16"/>
      <c r="LI1116" s="16"/>
      <c r="LJ1116" s="16"/>
      <c r="LK1116" s="16"/>
      <c r="LL1116" s="16"/>
      <c r="LM1116" s="16"/>
      <c r="LN1116" s="16"/>
      <c r="LO1116" s="16"/>
      <c r="LP1116" s="16"/>
      <c r="LQ1116" s="16"/>
      <c r="LR1116" s="16"/>
      <c r="LS1116" s="16"/>
      <c r="LT1116" s="16"/>
      <c r="LU1116" s="16"/>
      <c r="LV1116" s="16"/>
      <c r="LW1116" s="16"/>
      <c r="LX1116" s="16"/>
      <c r="LY1116" s="16"/>
      <c r="LZ1116" s="16"/>
      <c r="MA1116" s="16"/>
      <c r="MB1116" s="16"/>
      <c r="MC1116" s="16"/>
      <c r="MD1116" s="16"/>
      <c r="ME1116" s="16"/>
      <c r="MF1116" s="16"/>
      <c r="MG1116" s="16"/>
      <c r="MH1116" s="16"/>
      <c r="MI1116" s="16"/>
      <c r="MJ1116" s="16"/>
      <c r="MK1116" s="16"/>
      <c r="ML1116" s="16"/>
      <c r="MM1116" s="16"/>
      <c r="MN1116" s="16"/>
      <c r="MO1116" s="16"/>
      <c r="MP1116" s="16"/>
      <c r="MQ1116" s="16"/>
      <c r="MR1116" s="16"/>
      <c r="MS1116" s="16"/>
      <c r="MT1116" s="16"/>
      <c r="MU1116" s="16"/>
      <c r="MV1116" s="16"/>
      <c r="MW1116" s="16"/>
      <c r="MX1116" s="16"/>
      <c r="MY1116" s="16"/>
      <c r="MZ1116" s="16"/>
      <c r="NA1116" s="16"/>
      <c r="NB1116" s="16"/>
      <c r="NC1116" s="16"/>
      <c r="ND1116" s="16"/>
      <c r="NE1116" s="16"/>
      <c r="NF1116" s="16"/>
      <c r="NG1116" s="16"/>
      <c r="NH1116" s="16"/>
      <c r="NI1116" s="16"/>
      <c r="NJ1116" s="16"/>
      <c r="NK1116" s="16"/>
      <c r="NL1116" s="16"/>
      <c r="NM1116" s="16"/>
      <c r="NN1116" s="16"/>
      <c r="NO1116" s="16"/>
      <c r="NP1116" s="16"/>
      <c r="NQ1116" s="16"/>
      <c r="NR1116" s="16"/>
      <c r="NS1116" s="16"/>
      <c r="NT1116" s="16"/>
      <c r="NU1116" s="16"/>
      <c r="NV1116" s="16"/>
      <c r="NW1116" s="16"/>
      <c r="NX1116" s="16"/>
      <c r="NY1116" s="16"/>
      <c r="NZ1116" s="16"/>
      <c r="OA1116" s="16"/>
      <c r="OB1116" s="16"/>
      <c r="OC1116" s="16"/>
      <c r="OD1116" s="16"/>
      <c r="OE1116" s="16"/>
      <c r="OF1116" s="16"/>
      <c r="OG1116" s="16"/>
      <c r="OH1116" s="16"/>
      <c r="OI1116" s="16"/>
      <c r="OJ1116" s="16"/>
      <c r="OK1116" s="16"/>
      <c r="OL1116" s="16"/>
      <c r="OM1116" s="16"/>
      <c r="ON1116" s="16"/>
      <c r="OO1116" s="16"/>
      <c r="OP1116" s="16"/>
      <c r="OQ1116" s="16"/>
      <c r="OR1116" s="16"/>
      <c r="OS1116" s="16"/>
      <c r="OT1116" s="16"/>
      <c r="OU1116" s="16"/>
      <c r="OV1116" s="16"/>
      <c r="OW1116" s="16"/>
      <c r="OX1116" s="16"/>
      <c r="OY1116" s="16"/>
      <c r="OZ1116" s="16"/>
      <c r="PA1116" s="16"/>
      <c r="PB1116" s="16"/>
      <c r="PC1116" s="16"/>
      <c r="PD1116" s="16"/>
      <c r="PE1116" s="16"/>
      <c r="PF1116" s="16"/>
      <c r="PG1116" s="16"/>
      <c r="PH1116" s="16"/>
      <c r="PI1116" s="16"/>
      <c r="PJ1116" s="16"/>
      <c r="PK1116" s="16"/>
      <c r="PL1116" s="16"/>
      <c r="PM1116" s="16"/>
      <c r="PN1116" s="16"/>
      <c r="PO1116" s="16"/>
      <c r="PP1116" s="16"/>
      <c r="PQ1116" s="16"/>
      <c r="PR1116" s="16"/>
      <c r="PS1116" s="16"/>
      <c r="PT1116" s="16"/>
      <c r="PU1116" s="16"/>
      <c r="PV1116" s="16"/>
      <c r="PW1116" s="16"/>
      <c r="PX1116" s="16"/>
      <c r="PY1116" s="16"/>
      <c r="PZ1116" s="16"/>
      <c r="QA1116" s="16"/>
      <c r="QB1116" s="16"/>
      <c r="QC1116" s="16"/>
      <c r="QD1116" s="16"/>
      <c r="QE1116" s="16"/>
      <c r="QF1116" s="16"/>
      <c r="QG1116" s="16"/>
      <c r="QH1116" s="16"/>
      <c r="QI1116" s="16"/>
      <c r="QJ1116" s="16"/>
      <c r="QK1116" s="16"/>
      <c r="QL1116" s="16"/>
      <c r="QM1116" s="16"/>
      <c r="QN1116" s="16"/>
      <c r="QO1116" s="16"/>
      <c r="QP1116" s="16"/>
      <c r="QQ1116" s="16"/>
      <c r="QR1116" s="16"/>
      <c r="QS1116" s="16"/>
      <c r="QT1116" s="16"/>
      <c r="QU1116" s="16"/>
      <c r="QV1116" s="16"/>
      <c r="QW1116" s="16"/>
      <c r="QX1116" s="16"/>
      <c r="QY1116" s="16"/>
      <c r="QZ1116" s="16"/>
      <c r="RA1116" s="16"/>
      <c r="RB1116" s="16"/>
      <c r="RC1116" s="16"/>
      <c r="RD1116" s="16"/>
      <c r="RE1116" s="16"/>
      <c r="RF1116" s="16"/>
      <c r="RG1116" s="16"/>
      <c r="RH1116" s="16"/>
      <c r="RI1116" s="16"/>
      <c r="RJ1116" s="16"/>
      <c r="RK1116" s="16"/>
      <c r="RL1116" s="16"/>
      <c r="RM1116" s="16"/>
      <c r="RN1116" s="16"/>
      <c r="RO1116" s="16"/>
      <c r="RP1116" s="16"/>
      <c r="RQ1116" s="16"/>
      <c r="RR1116" s="16"/>
      <c r="RS1116" s="16"/>
      <c r="RT1116" s="16"/>
      <c r="RU1116" s="16"/>
      <c r="RV1116" s="16"/>
      <c r="RW1116" s="16"/>
      <c r="RX1116" s="16"/>
      <c r="RY1116" s="16"/>
      <c r="RZ1116" s="16"/>
      <c r="SA1116" s="16"/>
      <c r="SB1116" s="16"/>
      <c r="SC1116" s="16"/>
      <c r="SD1116" s="16"/>
      <c r="SE1116" s="16"/>
      <c r="SF1116" s="16"/>
      <c r="SG1116" s="16"/>
      <c r="SH1116" s="16"/>
      <c r="SI1116" s="16"/>
      <c r="SJ1116" s="16"/>
      <c r="SK1116" s="16"/>
      <c r="SL1116" s="16"/>
      <c r="SM1116" s="16"/>
      <c r="SN1116" s="16"/>
      <c r="SO1116" s="16"/>
      <c r="SP1116" s="16"/>
      <c r="SQ1116" s="16"/>
      <c r="SR1116" s="16"/>
      <c r="SS1116" s="16"/>
      <c r="ST1116" s="16"/>
      <c r="SU1116" s="16"/>
      <c r="SV1116" s="16"/>
      <c r="SW1116" s="16"/>
      <c r="SX1116" s="16"/>
      <c r="SY1116" s="16"/>
      <c r="SZ1116" s="16"/>
      <c r="TA1116" s="16"/>
      <c r="TB1116" s="16"/>
      <c r="TC1116" s="16"/>
      <c r="TD1116" s="16"/>
      <c r="TE1116" s="16"/>
      <c r="TF1116" s="16"/>
      <c r="TG1116" s="16"/>
      <c r="TH1116" s="16"/>
      <c r="TI1116" s="16"/>
      <c r="TJ1116" s="16"/>
      <c r="TK1116" s="16"/>
      <c r="TL1116" s="16"/>
      <c r="TM1116" s="16"/>
      <c r="TN1116" s="16"/>
      <c r="TO1116" s="16"/>
      <c r="TP1116" s="16"/>
      <c r="TQ1116" s="16"/>
      <c r="TR1116" s="16"/>
      <c r="TS1116" s="16"/>
      <c r="TT1116" s="16"/>
      <c r="TU1116" s="16"/>
      <c r="TV1116" s="16"/>
      <c r="TW1116" s="16"/>
      <c r="TX1116" s="16"/>
      <c r="TY1116" s="16"/>
      <c r="TZ1116" s="16"/>
      <c r="UA1116" s="16"/>
      <c r="UB1116" s="16"/>
      <c r="UC1116" s="16"/>
      <c r="UD1116" s="16"/>
      <c r="UE1116" s="16"/>
      <c r="UF1116" s="16"/>
      <c r="UG1116" s="16"/>
      <c r="UH1116" s="16"/>
      <c r="UI1116" s="16"/>
      <c r="UJ1116" s="16"/>
      <c r="UK1116" s="16"/>
      <c r="UL1116" s="16"/>
      <c r="UM1116" s="16"/>
      <c r="UN1116" s="16"/>
      <c r="UO1116" s="16"/>
      <c r="UP1116" s="16"/>
      <c r="UQ1116" s="16"/>
      <c r="UR1116" s="16"/>
      <c r="US1116" s="16"/>
      <c r="UT1116" s="16"/>
      <c r="UU1116" s="16"/>
      <c r="UV1116" s="16"/>
      <c r="UW1116" s="16"/>
      <c r="UX1116" s="16"/>
      <c r="UY1116" s="16"/>
      <c r="UZ1116" s="16"/>
      <c r="VA1116" s="16"/>
      <c r="VB1116" s="16"/>
      <c r="VC1116" s="16"/>
      <c r="VD1116" s="16"/>
      <c r="VE1116" s="16"/>
      <c r="VF1116" s="16"/>
      <c r="VG1116" s="16"/>
      <c r="VH1116" s="16"/>
      <c r="VI1116" s="16"/>
      <c r="VJ1116" s="16"/>
      <c r="VK1116" s="16"/>
      <c r="VL1116" s="16"/>
      <c r="VM1116" s="16"/>
      <c r="VN1116" s="16"/>
      <c r="VO1116" s="16"/>
      <c r="VP1116" s="16"/>
      <c r="VQ1116" s="16"/>
      <c r="VR1116" s="16"/>
      <c r="VS1116" s="16"/>
      <c r="VT1116" s="16"/>
      <c r="VU1116" s="16"/>
      <c r="VV1116" s="16"/>
      <c r="VW1116" s="16"/>
      <c r="VX1116" s="16"/>
      <c r="VY1116" s="16"/>
      <c r="VZ1116" s="16"/>
      <c r="WA1116" s="16"/>
      <c r="WB1116" s="16"/>
      <c r="WC1116" s="16"/>
      <c r="WD1116" s="16"/>
      <c r="WE1116" s="16"/>
      <c r="WF1116" s="16"/>
      <c r="WG1116" s="16"/>
      <c r="WH1116" s="16"/>
      <c r="WI1116" s="16"/>
      <c r="WJ1116" s="16"/>
      <c r="WK1116" s="16"/>
      <c r="WL1116" s="16"/>
      <c r="WM1116" s="16"/>
      <c r="WN1116" s="16"/>
      <c r="WO1116" s="16"/>
      <c r="WP1116" s="16"/>
      <c r="WQ1116" s="16"/>
      <c r="WR1116" s="16"/>
      <c r="WS1116" s="16"/>
      <c r="WT1116" s="16"/>
      <c r="WU1116" s="16"/>
      <c r="WV1116" s="16"/>
      <c r="WW1116" s="16"/>
      <c r="WX1116" s="16"/>
      <c r="WY1116" s="16"/>
      <c r="WZ1116" s="16"/>
      <c r="XA1116" s="16"/>
      <c r="XB1116" s="16"/>
      <c r="XC1116" s="16"/>
      <c r="XD1116" s="16"/>
      <c r="XE1116" s="16"/>
      <c r="XF1116" s="16"/>
      <c r="XG1116" s="16"/>
      <c r="XH1116" s="16"/>
      <c r="XI1116" s="16"/>
      <c r="XJ1116" s="16"/>
      <c r="XK1116" s="16"/>
      <c r="XL1116" s="16"/>
      <c r="XM1116" s="16"/>
      <c r="XN1116" s="16"/>
      <c r="XO1116" s="16"/>
      <c r="XP1116" s="16"/>
      <c r="XQ1116" s="16"/>
      <c r="XR1116" s="16"/>
      <c r="XS1116" s="16"/>
      <c r="XT1116" s="16"/>
      <c r="XU1116" s="16"/>
      <c r="XV1116" s="16"/>
      <c r="XW1116" s="16"/>
      <c r="XX1116" s="16"/>
      <c r="XY1116" s="16"/>
      <c r="XZ1116" s="16"/>
      <c r="YA1116" s="16"/>
      <c r="YB1116" s="16"/>
      <c r="YC1116" s="16"/>
      <c r="YD1116" s="16"/>
      <c r="YE1116" s="16"/>
      <c r="YF1116" s="16"/>
      <c r="YG1116" s="16"/>
      <c r="YH1116" s="16"/>
      <c r="YI1116" s="16"/>
      <c r="YJ1116" s="16"/>
      <c r="YK1116" s="16"/>
      <c r="YL1116" s="16"/>
      <c r="YM1116" s="16"/>
      <c r="YN1116" s="16"/>
      <c r="YO1116" s="16"/>
      <c r="YP1116" s="16"/>
      <c r="YQ1116" s="16"/>
      <c r="YR1116" s="16"/>
      <c r="YS1116" s="16"/>
      <c r="YT1116" s="16"/>
      <c r="YU1116" s="16"/>
      <c r="YV1116" s="16"/>
      <c r="YW1116" s="16"/>
      <c r="YX1116" s="16"/>
      <c r="YY1116" s="16"/>
      <c r="YZ1116" s="16"/>
      <c r="ZA1116" s="16"/>
      <c r="ZB1116" s="16"/>
      <c r="ZC1116" s="16"/>
      <c r="ZD1116" s="16"/>
      <c r="ZE1116" s="16"/>
      <c r="ZF1116" s="16"/>
      <c r="ZG1116" s="16"/>
      <c r="ZH1116" s="16"/>
      <c r="ZI1116" s="16"/>
      <c r="ZJ1116" s="16"/>
      <c r="ZK1116" s="16"/>
      <c r="ZL1116" s="16"/>
      <c r="ZM1116" s="16"/>
      <c r="ZN1116" s="16"/>
      <c r="ZO1116" s="16"/>
      <c r="ZP1116" s="16"/>
      <c r="ZQ1116" s="16"/>
      <c r="ZR1116" s="16"/>
      <c r="ZS1116" s="16"/>
      <c r="ZT1116" s="16"/>
      <c r="ZU1116" s="16"/>
      <c r="ZV1116" s="16"/>
      <c r="ZW1116" s="16"/>
      <c r="ZX1116" s="16"/>
      <c r="ZY1116" s="16"/>
      <c r="ZZ1116" s="16"/>
      <c r="AAA1116" s="16"/>
      <c r="AAB1116" s="16"/>
      <c r="AAC1116" s="16"/>
      <c r="AAD1116" s="16"/>
      <c r="AAE1116" s="16"/>
      <c r="AAF1116" s="16"/>
      <c r="AAG1116" s="16"/>
      <c r="AAH1116" s="16"/>
      <c r="AAI1116" s="16"/>
      <c r="AAJ1116" s="16"/>
      <c r="AAK1116" s="16"/>
      <c r="AAL1116" s="16"/>
      <c r="AAM1116" s="16"/>
      <c r="AAN1116" s="16"/>
      <c r="AAO1116" s="16"/>
      <c r="AAP1116" s="16"/>
      <c r="AAQ1116" s="16"/>
      <c r="AAR1116" s="16"/>
      <c r="AAS1116" s="16"/>
      <c r="AAT1116" s="16"/>
      <c r="AAU1116" s="16"/>
      <c r="AAV1116" s="16"/>
      <c r="AAW1116" s="16"/>
      <c r="AAX1116" s="16"/>
      <c r="AAY1116" s="16"/>
      <c r="AAZ1116" s="16"/>
      <c r="ABA1116" s="16"/>
      <c r="ABB1116" s="16"/>
      <c r="ABC1116" s="16"/>
      <c r="ABD1116" s="16"/>
      <c r="ABE1116" s="16"/>
      <c r="ABF1116" s="16"/>
      <c r="ABG1116" s="16"/>
      <c r="ABH1116" s="16"/>
      <c r="ABI1116" s="16"/>
      <c r="ABJ1116" s="16"/>
      <c r="ABK1116" s="16"/>
      <c r="ABL1116" s="16"/>
      <c r="ABM1116" s="16"/>
      <c r="ABN1116" s="16"/>
      <c r="ABO1116" s="16"/>
      <c r="ABP1116" s="16"/>
      <c r="ABQ1116" s="16"/>
      <c r="ABR1116" s="16"/>
      <c r="ABS1116" s="16"/>
      <c r="ABT1116" s="16"/>
      <c r="ABU1116" s="16"/>
      <c r="ABV1116" s="16"/>
      <c r="ABW1116" s="16"/>
      <c r="ABX1116" s="16"/>
      <c r="ABY1116" s="16"/>
      <c r="ABZ1116" s="16"/>
      <c r="ACA1116" s="16"/>
      <c r="ACB1116" s="16"/>
      <c r="ACC1116" s="16"/>
      <c r="ACD1116" s="16"/>
      <c r="ACE1116" s="16"/>
      <c r="ACF1116" s="16"/>
      <c r="ACG1116" s="16"/>
      <c r="ACH1116" s="16"/>
      <c r="ACI1116" s="16"/>
      <c r="ACJ1116" s="16"/>
      <c r="ACK1116" s="16"/>
      <c r="ACL1116" s="16"/>
      <c r="ACM1116" s="16"/>
      <c r="ACN1116" s="16"/>
      <c r="ACO1116" s="16"/>
      <c r="ACP1116" s="16"/>
      <c r="ACQ1116" s="16"/>
      <c r="ACR1116" s="16"/>
      <c r="ACS1116" s="16"/>
      <c r="ACT1116" s="16"/>
      <c r="ACU1116" s="16"/>
      <c r="ACV1116" s="16"/>
      <c r="ACW1116" s="16"/>
      <c r="ACX1116" s="16"/>
      <c r="ACY1116" s="16"/>
      <c r="ACZ1116" s="16"/>
      <c r="ADA1116" s="16"/>
      <c r="ADB1116" s="16"/>
      <c r="ADC1116" s="16"/>
      <c r="ADD1116" s="16"/>
      <c r="ADE1116" s="16"/>
      <c r="ADF1116" s="16"/>
      <c r="ADG1116" s="16"/>
      <c r="ADH1116" s="16"/>
      <c r="ADI1116" s="16"/>
      <c r="ADJ1116" s="16"/>
      <c r="ADK1116" s="16"/>
      <c r="ADL1116" s="16"/>
      <c r="ADM1116" s="16"/>
      <c r="ADN1116" s="16"/>
      <c r="ADO1116" s="16"/>
      <c r="ADP1116" s="16"/>
      <c r="ADQ1116" s="16"/>
      <c r="ADR1116" s="16"/>
      <c r="ADS1116" s="16"/>
      <c r="ADT1116" s="16"/>
      <c r="ADU1116" s="16"/>
      <c r="ADV1116" s="16"/>
      <c r="ADW1116" s="16"/>
      <c r="ADX1116" s="16"/>
      <c r="ADY1116" s="16"/>
      <c r="ADZ1116" s="16"/>
      <c r="AEA1116" s="16"/>
      <c r="AEB1116" s="16"/>
      <c r="AEC1116" s="16"/>
      <c r="AED1116" s="16"/>
      <c r="AEE1116" s="16"/>
      <c r="AEF1116" s="16"/>
      <c r="AEG1116" s="16"/>
      <c r="AEH1116" s="16"/>
      <c r="AEI1116" s="16"/>
      <c r="AEJ1116" s="16"/>
      <c r="AEK1116" s="16"/>
      <c r="AEL1116" s="16"/>
      <c r="AEM1116" s="16"/>
      <c r="AEN1116" s="16"/>
      <c r="AEO1116" s="16"/>
      <c r="AEP1116" s="16"/>
      <c r="AEQ1116" s="16"/>
      <c r="AER1116" s="16"/>
      <c r="AES1116" s="16"/>
      <c r="AET1116" s="16"/>
      <c r="AEU1116" s="16"/>
      <c r="AEV1116" s="16"/>
      <c r="AEW1116" s="16"/>
      <c r="AEX1116" s="16"/>
      <c r="AEY1116" s="16"/>
      <c r="AEZ1116" s="16"/>
      <c r="AFA1116" s="16"/>
      <c r="AFB1116" s="16"/>
      <c r="AFC1116" s="16"/>
      <c r="AFD1116" s="16"/>
      <c r="AFE1116" s="16"/>
      <c r="AFF1116" s="16"/>
      <c r="AFG1116" s="16"/>
      <c r="AFH1116" s="16"/>
      <c r="AFI1116" s="16"/>
      <c r="AFJ1116" s="16"/>
      <c r="AFK1116" s="16"/>
      <c r="AFL1116" s="16"/>
      <c r="AFM1116" s="16"/>
      <c r="AFN1116" s="16"/>
      <c r="AFO1116" s="16"/>
      <c r="AFP1116" s="16"/>
      <c r="AFQ1116" s="16"/>
      <c r="AFR1116" s="16"/>
      <c r="AFS1116" s="16"/>
      <c r="AFT1116" s="16"/>
      <c r="AFU1116" s="16"/>
      <c r="AFV1116" s="16"/>
      <c r="AFW1116" s="16"/>
      <c r="AFX1116" s="16"/>
      <c r="AFY1116" s="16"/>
      <c r="AFZ1116" s="16"/>
      <c r="AGA1116" s="16"/>
      <c r="AGB1116" s="16"/>
      <c r="AGC1116" s="16"/>
      <c r="AGD1116" s="16"/>
      <c r="AGE1116" s="16"/>
      <c r="AGF1116" s="16"/>
      <c r="AGG1116" s="16"/>
      <c r="AGH1116" s="16"/>
      <c r="AGI1116" s="16"/>
      <c r="AGJ1116" s="16"/>
      <c r="AGK1116" s="16"/>
      <c r="AGL1116" s="16"/>
      <c r="AGM1116" s="16"/>
      <c r="AGN1116" s="16"/>
      <c r="AGO1116" s="16"/>
      <c r="AGP1116" s="16"/>
      <c r="AGQ1116" s="16"/>
      <c r="AGR1116" s="16"/>
      <c r="AGS1116" s="16"/>
      <c r="AGT1116" s="16"/>
      <c r="AGU1116" s="16"/>
      <c r="AGV1116" s="16"/>
      <c r="AGW1116" s="16"/>
      <c r="AGX1116" s="16"/>
      <c r="AGY1116" s="16"/>
      <c r="AGZ1116" s="16"/>
      <c r="AHA1116" s="16"/>
      <c r="AHB1116" s="16"/>
      <c r="AHC1116" s="16"/>
      <c r="AHD1116" s="16"/>
      <c r="AHE1116" s="16"/>
      <c r="AHF1116" s="16"/>
      <c r="AHG1116" s="16"/>
      <c r="AHH1116" s="16"/>
      <c r="AHI1116" s="16"/>
      <c r="AHJ1116" s="16"/>
      <c r="AHK1116" s="16"/>
      <c r="AHL1116" s="16"/>
      <c r="AHM1116" s="16"/>
      <c r="AHN1116" s="16"/>
      <c r="AHO1116" s="16"/>
      <c r="AHP1116" s="16"/>
      <c r="AHQ1116" s="16"/>
      <c r="AHR1116" s="16"/>
      <c r="AHS1116" s="16"/>
      <c r="AHT1116" s="16"/>
      <c r="AHU1116" s="16"/>
      <c r="AHV1116" s="16"/>
      <c r="AHW1116" s="16"/>
      <c r="AHX1116" s="16"/>
      <c r="AHY1116" s="16"/>
      <c r="AHZ1116" s="16"/>
      <c r="AIA1116" s="16"/>
      <c r="AIB1116" s="16"/>
      <c r="AIC1116" s="16"/>
      <c r="AID1116" s="16"/>
      <c r="AIE1116" s="16"/>
      <c r="AIF1116" s="16"/>
      <c r="AIG1116" s="16"/>
      <c r="AIH1116" s="16"/>
      <c r="AII1116" s="16"/>
      <c r="AIJ1116" s="16"/>
      <c r="AIK1116" s="16"/>
      <c r="AIL1116" s="16"/>
      <c r="AIM1116" s="16"/>
      <c r="AIN1116" s="16"/>
      <c r="AIO1116" s="16"/>
      <c r="AIP1116" s="16"/>
      <c r="AIQ1116" s="16"/>
      <c r="AIR1116" s="16"/>
      <c r="AIS1116" s="16"/>
      <c r="AIT1116" s="16"/>
      <c r="AIU1116" s="16"/>
      <c r="AIV1116" s="16"/>
      <c r="AIW1116" s="16"/>
      <c r="AIX1116" s="16"/>
      <c r="AIY1116" s="16"/>
      <c r="AIZ1116" s="16"/>
      <c r="AJA1116" s="16"/>
      <c r="AJB1116" s="16"/>
      <c r="AJC1116" s="16"/>
      <c r="AJD1116" s="16"/>
      <c r="AJE1116" s="16"/>
      <c r="AJF1116" s="16"/>
      <c r="AJG1116" s="16"/>
      <c r="AJH1116" s="16"/>
      <c r="AJI1116" s="16"/>
      <c r="AJJ1116" s="16"/>
      <c r="AJK1116" s="16"/>
      <c r="AJL1116" s="16"/>
      <c r="AJM1116" s="16"/>
      <c r="AJN1116" s="16"/>
      <c r="AJO1116" s="16"/>
      <c r="AJP1116" s="16"/>
      <c r="AJQ1116" s="16"/>
      <c r="AJR1116" s="16"/>
      <c r="AJS1116" s="16"/>
      <c r="AJT1116" s="16"/>
      <c r="AJU1116" s="16"/>
      <c r="AJV1116" s="16"/>
      <c r="AJW1116" s="16"/>
      <c r="AJX1116" s="16"/>
      <c r="AJY1116" s="16"/>
      <c r="AJZ1116" s="16"/>
      <c r="AKA1116" s="16"/>
      <c r="AKB1116" s="16"/>
      <c r="AKC1116" s="16"/>
      <c r="AKD1116" s="16"/>
      <c r="AKE1116" s="16"/>
      <c r="AKF1116" s="16"/>
      <c r="AKG1116" s="16"/>
      <c r="AKH1116" s="16"/>
      <c r="AKI1116" s="16"/>
      <c r="AKJ1116" s="16"/>
      <c r="AKK1116" s="16"/>
      <c r="AKL1116" s="16"/>
      <c r="AKM1116" s="16"/>
      <c r="AKN1116" s="16"/>
      <c r="AKO1116" s="16"/>
      <c r="AKP1116" s="16"/>
      <c r="AKQ1116" s="16"/>
      <c r="AKR1116" s="16"/>
      <c r="AKS1116" s="16"/>
      <c r="AKT1116" s="16"/>
      <c r="AKU1116" s="16"/>
      <c r="AKV1116" s="16"/>
      <c r="AKW1116" s="16"/>
      <c r="AKX1116" s="16"/>
      <c r="AKY1116" s="16"/>
      <c r="AKZ1116" s="16"/>
      <c r="ALA1116" s="16"/>
      <c r="ALB1116" s="16"/>
      <c r="ALC1116" s="16"/>
      <c r="ALD1116" s="16"/>
      <c r="ALE1116" s="16"/>
      <c r="ALF1116" s="16"/>
      <c r="ALG1116" s="16"/>
      <c r="ALH1116" s="16"/>
      <c r="ALI1116" s="16"/>
      <c r="ALJ1116" s="16"/>
      <c r="ALK1116" s="16"/>
      <c r="ALL1116" s="16"/>
      <c r="ALM1116" s="16"/>
      <c r="ALN1116" s="16"/>
      <c r="ALO1116" s="16"/>
      <c r="ALP1116" s="16"/>
      <c r="ALQ1116" s="16"/>
      <c r="ALR1116" s="16"/>
      <c r="ALS1116" s="16"/>
      <c r="ALT1116" s="16"/>
      <c r="ALU1116" s="16"/>
      <c r="ALV1116" s="16"/>
      <c r="ALW1116" s="16"/>
      <c r="ALX1116" s="16"/>
      <c r="ALY1116" s="16"/>
      <c r="ALZ1116" s="16"/>
      <c r="AMA1116" s="16"/>
      <c r="AMB1116" s="16"/>
      <c r="AMC1116" s="16"/>
      <c r="AMD1116" s="16"/>
      <c r="AME1116" s="16"/>
      <c r="AMF1116" s="16"/>
      <c r="AMG1116" s="16"/>
      <c r="AMH1116" s="16"/>
      <c r="AMI1116" s="16"/>
      <c r="AMJ1116" s="16"/>
      <c r="AMK1116" s="16"/>
    </row>
    <row r="1117" spans="1:1025" x14ac:dyDescent="0.25">
      <c r="A1117" s="114" t="s">
        <v>4634</v>
      </c>
      <c r="B1117" s="114" t="s">
        <v>583</v>
      </c>
      <c r="C1117" s="114" t="s">
        <v>2731</v>
      </c>
      <c r="D1117" s="114" t="s">
        <v>131</v>
      </c>
      <c r="E1117" s="120" t="s">
        <v>78</v>
      </c>
      <c r="F1117" s="115">
        <v>150000</v>
      </c>
      <c r="G1117" s="115">
        <v>150000</v>
      </c>
      <c r="H1117" s="115">
        <v>150000</v>
      </c>
      <c r="I1117" s="115">
        <v>150000</v>
      </c>
    </row>
    <row r="1118" spans="1:1025" x14ac:dyDescent="0.25">
      <c r="A1118" s="114" t="s">
        <v>4634</v>
      </c>
      <c r="B1118" s="114" t="s">
        <v>583</v>
      </c>
      <c r="C1118" s="114" t="s">
        <v>4437</v>
      </c>
      <c r="D1118" s="114" t="s">
        <v>4438</v>
      </c>
      <c r="E1118" s="120" t="s">
        <v>35</v>
      </c>
      <c r="F1118" s="115">
        <v>707320</v>
      </c>
      <c r="G1118" s="115">
        <v>707320</v>
      </c>
      <c r="H1118" s="115">
        <v>707320</v>
      </c>
      <c r="I1118" s="115">
        <v>707320</v>
      </c>
    </row>
    <row r="1119" spans="1:1025" x14ac:dyDescent="0.25">
      <c r="A1119" s="114" t="s">
        <v>4634</v>
      </c>
      <c r="B1119" s="114" t="s">
        <v>583</v>
      </c>
      <c r="C1119" s="114" t="s">
        <v>4596</v>
      </c>
      <c r="D1119" s="114" t="s">
        <v>34</v>
      </c>
      <c r="E1119" s="120" t="s">
        <v>35</v>
      </c>
      <c r="F1119" s="115">
        <v>0</v>
      </c>
      <c r="G1119" s="115">
        <v>0</v>
      </c>
      <c r="H1119" s="115">
        <v>310</v>
      </c>
      <c r="I1119" s="115">
        <v>310</v>
      </c>
    </row>
    <row r="1120" spans="1:1025" x14ac:dyDescent="0.25">
      <c r="A1120" s="114" t="s">
        <v>4634</v>
      </c>
      <c r="B1120" s="114" t="s">
        <v>583</v>
      </c>
      <c r="C1120" s="114" t="s">
        <v>4640</v>
      </c>
      <c r="D1120" s="114" t="s">
        <v>4641</v>
      </c>
      <c r="E1120" s="120" t="s">
        <v>35</v>
      </c>
      <c r="F1120" s="115">
        <v>45501</v>
      </c>
      <c r="G1120" s="115">
        <v>45501</v>
      </c>
      <c r="H1120" s="115">
        <v>45501</v>
      </c>
      <c r="I1120" s="115">
        <v>45501</v>
      </c>
    </row>
    <row r="1121" spans="1:9" x14ac:dyDescent="0.25">
      <c r="A1121" s="114" t="s">
        <v>4634</v>
      </c>
      <c r="B1121" s="114" t="s">
        <v>583</v>
      </c>
      <c r="C1121" s="114" t="s">
        <v>4642</v>
      </c>
      <c r="D1121" s="114" t="s">
        <v>583</v>
      </c>
      <c r="E1121" s="120" t="s">
        <v>35</v>
      </c>
      <c r="F1121" s="115">
        <v>311261</v>
      </c>
      <c r="G1121" s="115">
        <v>311261</v>
      </c>
      <c r="H1121" s="115">
        <v>311261</v>
      </c>
      <c r="I1121" s="115">
        <v>311261</v>
      </c>
    </row>
    <row r="1122" spans="1:9" x14ac:dyDescent="0.25">
      <c r="A1122" s="114" t="s">
        <v>4634</v>
      </c>
      <c r="B1122" s="114" t="s">
        <v>583</v>
      </c>
      <c r="C1122" s="114" t="s">
        <v>4643</v>
      </c>
      <c r="D1122" s="114" t="s">
        <v>4644</v>
      </c>
      <c r="E1122" s="120" t="s">
        <v>35</v>
      </c>
      <c r="F1122" s="115">
        <v>164245</v>
      </c>
      <c r="G1122" s="115">
        <v>164245</v>
      </c>
      <c r="H1122" s="115">
        <v>164245</v>
      </c>
      <c r="I1122" s="115">
        <v>164245</v>
      </c>
    </row>
    <row r="1123" spans="1:9" x14ac:dyDescent="0.25">
      <c r="A1123" s="114" t="s">
        <v>4634</v>
      </c>
      <c r="B1123" s="114" t="s">
        <v>583</v>
      </c>
      <c r="C1123" s="114" t="s">
        <v>4645</v>
      </c>
      <c r="D1123" s="114" t="s">
        <v>4646</v>
      </c>
      <c r="E1123" s="120" t="s">
        <v>35</v>
      </c>
      <c r="F1123" s="115">
        <v>161630</v>
      </c>
      <c r="G1123" s="115">
        <v>161630</v>
      </c>
      <c r="H1123" s="115">
        <v>16163</v>
      </c>
      <c r="I1123" s="115">
        <v>16163</v>
      </c>
    </row>
    <row r="1124" spans="1:9" ht="31.5" x14ac:dyDescent="0.25">
      <c r="A1124" s="114" t="s">
        <v>4634</v>
      </c>
      <c r="B1124" s="114" t="s">
        <v>583</v>
      </c>
      <c r="C1124" s="114" t="s">
        <v>4647</v>
      </c>
      <c r="D1124" s="114" t="s">
        <v>14</v>
      </c>
      <c r="E1124" s="120" t="s">
        <v>35</v>
      </c>
      <c r="F1124" s="115">
        <v>15107</v>
      </c>
      <c r="G1124" s="115">
        <v>15107</v>
      </c>
      <c r="H1124" s="115">
        <v>48732</v>
      </c>
      <c r="I1124" s="115">
        <v>48732</v>
      </c>
    </row>
    <row r="1125" spans="1:9" x14ac:dyDescent="0.25">
      <c r="A1125" s="114" t="s">
        <v>4634</v>
      </c>
      <c r="B1125" s="114" t="s">
        <v>583</v>
      </c>
      <c r="C1125" s="114" t="s">
        <v>4648</v>
      </c>
      <c r="D1125" s="114" t="s">
        <v>2613</v>
      </c>
      <c r="E1125" s="120" t="s">
        <v>35</v>
      </c>
      <c r="F1125" s="115">
        <v>61400</v>
      </c>
      <c r="G1125" s="115">
        <v>61400</v>
      </c>
      <c r="H1125" s="115">
        <v>61400</v>
      </c>
      <c r="I1125" s="115">
        <v>61400</v>
      </c>
    </row>
    <row r="1126" spans="1:9" x14ac:dyDescent="0.25">
      <c r="A1126" s="114" t="s">
        <v>4634</v>
      </c>
      <c r="B1126" s="114" t="s">
        <v>583</v>
      </c>
      <c r="C1126" s="114" t="s">
        <v>4649</v>
      </c>
      <c r="D1126" s="114" t="s">
        <v>1730</v>
      </c>
      <c r="E1126" s="120" t="s">
        <v>35</v>
      </c>
      <c r="F1126" s="115">
        <v>12842</v>
      </c>
      <c r="G1126" s="115">
        <v>12842</v>
      </c>
      <c r="H1126" s="115">
        <v>12842</v>
      </c>
      <c r="I1126" s="115">
        <v>12842</v>
      </c>
    </row>
    <row r="1127" spans="1:9" x14ac:dyDescent="0.25">
      <c r="A1127" s="114" t="s">
        <v>4634</v>
      </c>
      <c r="B1127" s="114" t="s">
        <v>583</v>
      </c>
      <c r="C1127" s="114" t="s">
        <v>4596</v>
      </c>
      <c r="D1127" s="114" t="s">
        <v>34</v>
      </c>
      <c r="E1127" s="120" t="s">
        <v>35</v>
      </c>
      <c r="F1127" s="115">
        <v>1799</v>
      </c>
      <c r="G1127" s="115">
        <v>1799</v>
      </c>
      <c r="H1127" s="115">
        <v>1799</v>
      </c>
      <c r="I1127" s="115">
        <v>1799</v>
      </c>
    </row>
    <row r="1128" spans="1:9" x14ac:dyDescent="0.25">
      <c r="A1128" s="114" t="s">
        <v>4634</v>
      </c>
      <c r="B1128" s="114" t="s">
        <v>583</v>
      </c>
      <c r="C1128" s="114" t="s">
        <v>4650</v>
      </c>
      <c r="D1128" s="114" t="s">
        <v>195</v>
      </c>
      <c r="E1128" s="120" t="s">
        <v>35</v>
      </c>
      <c r="F1128" s="115">
        <v>1118</v>
      </c>
      <c r="G1128" s="115">
        <v>1118</v>
      </c>
      <c r="H1128" s="115">
        <v>2510</v>
      </c>
      <c r="I1128" s="115">
        <v>2510</v>
      </c>
    </row>
    <row r="1129" spans="1:9" x14ac:dyDescent="0.25">
      <c r="A1129" s="114" t="s">
        <v>4634</v>
      </c>
      <c r="B1129" s="114" t="s">
        <v>583</v>
      </c>
      <c r="C1129" s="114" t="s">
        <v>4596</v>
      </c>
      <c r="D1129" s="114" t="s">
        <v>34</v>
      </c>
      <c r="E1129" s="120" t="s">
        <v>35</v>
      </c>
      <c r="F1129" s="115">
        <v>11277</v>
      </c>
      <c r="G1129" s="115">
        <v>11277</v>
      </c>
      <c r="H1129" s="115">
        <v>8417</v>
      </c>
      <c r="I1129" s="115">
        <v>8417</v>
      </c>
    </row>
    <row r="1130" spans="1:9" x14ac:dyDescent="0.25">
      <c r="A1130" s="114" t="s">
        <v>4634</v>
      </c>
      <c r="B1130" s="114" t="s">
        <v>583</v>
      </c>
      <c r="C1130" s="114" t="s">
        <v>4651</v>
      </c>
      <c r="D1130" s="114" t="s">
        <v>4652</v>
      </c>
      <c r="E1130" s="120" t="s">
        <v>35</v>
      </c>
      <c r="F1130" s="115">
        <v>2655</v>
      </c>
      <c r="G1130" s="115">
        <v>2655</v>
      </c>
      <c r="H1130" s="115">
        <v>2655</v>
      </c>
      <c r="I1130" s="115">
        <v>2655</v>
      </c>
    </row>
    <row r="1131" spans="1:9" x14ac:dyDescent="0.25">
      <c r="A1131" s="114" t="s">
        <v>4634</v>
      </c>
      <c r="B1131" s="114" t="s">
        <v>583</v>
      </c>
      <c r="C1131" s="114" t="s">
        <v>4653</v>
      </c>
      <c r="D1131" s="114" t="s">
        <v>4654</v>
      </c>
      <c r="E1131" s="120" t="s">
        <v>35</v>
      </c>
      <c r="F1131" s="115">
        <v>11257</v>
      </c>
      <c r="G1131" s="115">
        <v>11257</v>
      </c>
      <c r="H1131" s="115">
        <v>11257</v>
      </c>
      <c r="I1131" s="115">
        <v>11257</v>
      </c>
    </row>
    <row r="1132" spans="1:9" x14ac:dyDescent="0.25">
      <c r="A1132" s="114" t="s">
        <v>4634</v>
      </c>
      <c r="B1132" s="114" t="s">
        <v>583</v>
      </c>
      <c r="C1132" s="114" t="s">
        <v>4655</v>
      </c>
      <c r="D1132" s="114" t="s">
        <v>2373</v>
      </c>
      <c r="E1132" s="120" t="s">
        <v>35</v>
      </c>
      <c r="F1132" s="115">
        <v>6792</v>
      </c>
      <c r="G1132" s="115">
        <v>6792</v>
      </c>
      <c r="H1132" s="115">
        <v>6792</v>
      </c>
      <c r="I1132" s="115">
        <v>6792</v>
      </c>
    </row>
    <row r="1133" spans="1:9" x14ac:dyDescent="0.25">
      <c r="A1133" s="114" t="s">
        <v>4634</v>
      </c>
      <c r="B1133" s="114" t="s">
        <v>583</v>
      </c>
      <c r="C1133" s="114" t="s">
        <v>4678</v>
      </c>
      <c r="D1133" s="114" t="s">
        <v>143</v>
      </c>
      <c r="E1133" s="120" t="s">
        <v>35</v>
      </c>
      <c r="F1133" s="115">
        <v>375</v>
      </c>
      <c r="G1133" s="115">
        <v>375</v>
      </c>
      <c r="H1133" s="115">
        <v>0</v>
      </c>
      <c r="I1133" s="115">
        <v>0</v>
      </c>
    </row>
    <row r="1134" spans="1:9" ht="47.25" x14ac:dyDescent="0.25">
      <c r="A1134" s="114" t="s">
        <v>4634</v>
      </c>
      <c r="B1134" s="114" t="s">
        <v>583</v>
      </c>
      <c r="C1134" s="114" t="s">
        <v>4679</v>
      </c>
      <c r="D1134" s="114" t="s">
        <v>34</v>
      </c>
      <c r="E1134" s="120" t="s">
        <v>26</v>
      </c>
      <c r="F1134" s="115">
        <v>402205</v>
      </c>
      <c r="G1134" s="115">
        <v>402205</v>
      </c>
      <c r="H1134" s="115">
        <v>962600</v>
      </c>
      <c r="I1134" s="115">
        <v>962600</v>
      </c>
    </row>
    <row r="1135" spans="1:9" x14ac:dyDescent="0.25">
      <c r="A1135" s="114" t="s">
        <v>4634</v>
      </c>
      <c r="B1135" s="114" t="s">
        <v>583</v>
      </c>
      <c r="C1135" s="114" t="s">
        <v>4680</v>
      </c>
      <c r="D1135" s="114" t="s">
        <v>34</v>
      </c>
      <c r="E1135" s="120" t="s">
        <v>32</v>
      </c>
      <c r="F1135" s="115">
        <v>48891</v>
      </c>
      <c r="G1135" s="115">
        <v>48891</v>
      </c>
      <c r="H1135" s="115">
        <v>97782</v>
      </c>
      <c r="I1135" s="115">
        <v>97782</v>
      </c>
    </row>
    <row r="1136" spans="1:9" x14ac:dyDescent="0.25">
      <c r="A1136" s="114" t="s">
        <v>4634</v>
      </c>
      <c r="B1136" s="114" t="s">
        <v>583</v>
      </c>
      <c r="C1136" s="114" t="s">
        <v>4681</v>
      </c>
      <c r="D1136" s="114" t="s">
        <v>34</v>
      </c>
      <c r="E1136" s="120" t="s">
        <v>32</v>
      </c>
      <c r="F1136" s="115">
        <v>0</v>
      </c>
      <c r="G1136" s="115">
        <v>0</v>
      </c>
      <c r="H1136" s="115">
        <v>22782</v>
      </c>
      <c r="I1136" s="115">
        <v>22782</v>
      </c>
    </row>
    <row r="1137" spans="1:9" ht="63" x14ac:dyDescent="0.25">
      <c r="A1137" s="114" t="s">
        <v>4634</v>
      </c>
      <c r="B1137" s="114" t="s">
        <v>583</v>
      </c>
      <c r="C1137" s="114" t="s">
        <v>4682</v>
      </c>
      <c r="D1137" s="114" t="s">
        <v>34</v>
      </c>
      <c r="E1137" s="120" t="s">
        <v>32</v>
      </c>
      <c r="F1137" s="115">
        <v>0</v>
      </c>
      <c r="G1137" s="115">
        <v>0</v>
      </c>
      <c r="H1137" s="115">
        <v>172913</v>
      </c>
      <c r="I1137" s="115">
        <v>172913</v>
      </c>
    </row>
    <row r="1138" spans="1:9" x14ac:dyDescent="0.25">
      <c r="A1138" s="114" t="s">
        <v>4634</v>
      </c>
      <c r="B1138" s="114" t="s">
        <v>583</v>
      </c>
      <c r="C1138" s="114" t="s">
        <v>2531</v>
      </c>
      <c r="D1138" s="114" t="s">
        <v>34</v>
      </c>
      <c r="E1138" s="120" t="s">
        <v>32</v>
      </c>
      <c r="F1138" s="115">
        <v>0</v>
      </c>
      <c r="G1138" s="115">
        <v>0</v>
      </c>
      <c r="H1138" s="115">
        <v>9443</v>
      </c>
      <c r="I1138" s="115">
        <v>9443</v>
      </c>
    </row>
    <row r="1139" spans="1:9" x14ac:dyDescent="0.25">
      <c r="A1139" s="114" t="s">
        <v>4634</v>
      </c>
      <c r="B1139" s="114" t="s">
        <v>583</v>
      </c>
      <c r="C1139" s="114" t="s">
        <v>4683</v>
      </c>
      <c r="D1139" s="114" t="s">
        <v>34</v>
      </c>
      <c r="E1139" s="120" t="s">
        <v>32</v>
      </c>
      <c r="F1139" s="115">
        <v>0</v>
      </c>
      <c r="G1139" s="115">
        <v>0</v>
      </c>
      <c r="H1139" s="115">
        <v>128240</v>
      </c>
      <c r="I1139" s="115">
        <v>128240</v>
      </c>
    </row>
    <row r="1140" spans="1:9" x14ac:dyDescent="0.25">
      <c r="A1140" s="118" t="s">
        <v>45</v>
      </c>
      <c r="B1140" s="118" t="s">
        <v>34</v>
      </c>
      <c r="C1140" s="118" t="s">
        <v>34</v>
      </c>
      <c r="D1140" s="118" t="s">
        <v>34</v>
      </c>
      <c r="E1140" s="118" t="s">
        <v>34</v>
      </c>
      <c r="F1140" s="119">
        <f>SUM(F1117:F1139)</f>
        <v>2115675</v>
      </c>
      <c r="G1140" s="119">
        <f>SUM(G1117:G1139)</f>
        <v>2115675</v>
      </c>
      <c r="H1140" s="119">
        <f>SUM(H1117:H1139)</f>
        <v>2944964</v>
      </c>
      <c r="I1140" s="119">
        <f>SUM(I1117:I1139)</f>
        <v>2944964</v>
      </c>
    </row>
  </sheetData>
  <autoFilter ref="A1:I1140"/>
  <dataValidations count="3">
    <dataValidation type="list" allowBlank="1" showInputMessage="1" showErrorMessage="1" prompt="Вибрати значення" sqref="E1048 E1053:E1096 E1101:E1105 E1107:E1110 E1:E12 E412:E413 E841:E925 E20 E509:E540 E817 E1112:E1115 E1141:E1048576 E1117:E1139">
      <formula1>"Короткострокові кредити банків,За довгостроковими зобов’язаннями,За товари (роботи послуги),За розрахунками з бюджетом,За розрахунками зі страхування,За розрахунками з оплати праці,Поточні забезпечення,Інші поточні зобов’язання"</formula1>
    </dataValidation>
    <dataValidation type="list" allowBlank="1" showInputMessage="1" showErrorMessage="1" prompt="Вибрати значення" sqref="E13:E18 E25:E29 E31:E50 E56:E57 E59:E309 E311:E315 E317:E319 C319 E323:E327 E329:E334 E336:E354 E356:E374 E378:E382 E384:E394 E396:E410 E415:E429 E431:E432 E434:E458 E463:E477 E503:E504 E506:E507 E548:E550 E552 E554:E773 E775:E810 E541 E823 E827:E840 E927:E1046 E1050:E1052 E1098:E1099 E812:E816 E818:E821">
      <formula1>"Короткострокові кредити банків,  За довгостроковими зобов’язаннями, За товари (роботи послуги), За розрахунками з бюджетом, За розрахунками зі страхування, За розрахунками з оплати праці, Поточні забезпечення, Інші поточні зобов’язання"</formula1>
    </dataValidation>
    <dataValidation type="list" allowBlank="1" showInputMessage="1" showErrorMessage="1" prompt="Вибрати значення" sqref="E542:E546 E52:E54 C317:C318 E460:E461 E479:E501 H1082:H1085 G1092:G1093 I1092:I1093 F1088:F1093 I1088:I1089 G1088:G1089 H1054:H1056 H1058:H1075 H1077:H1080 E21:E23">
      <formula1>"Короткострокові кредити банків,  За довгостроковими зобов’язаннями, За товари (роботи, послуги), За розрахунками з бюджетом, За розрахунками зі страхування, За розрахунками з оплати праці, Поточні забезпечення, Інші поточні зобов’язання"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Дебітор.заборг.01.01.2021</vt:lpstr>
      <vt:lpstr>Кредитор.заборг.01.01.2021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user103a</dc:creator>
  <cp:lastModifiedBy>user103a</cp:lastModifiedBy>
  <cp:revision>3</cp:revision>
  <cp:lastPrinted>2021-02-15T07:51:32Z</cp:lastPrinted>
  <dcterms:created xsi:type="dcterms:W3CDTF">2020-01-17T13:54:42Z</dcterms:created>
  <dcterms:modified xsi:type="dcterms:W3CDTF">2021-07-15T13:02:54Z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