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25" windowHeight="11025"/>
  </bookViews>
  <sheets>
    <sheet name="Укр" sheetId="2" r:id="rId1"/>
    <sheet name="Лист1" sheetId="3" state="hidden" r:id="rId2"/>
  </sheets>
  <definedNames>
    <definedName name="_xlnm.Print_Area" localSheetId="0">Укр!$A$1:$G$44</definedName>
  </definedName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2"/>
  <c r="F43"/>
  <c r="E43"/>
  <c r="D41"/>
  <c r="C41"/>
  <c r="B41"/>
  <c r="E40"/>
  <c r="E39"/>
  <c r="F38"/>
  <c r="E38"/>
  <c r="F37"/>
  <c r="E37"/>
  <c r="G36"/>
  <c r="F36"/>
  <c r="E36"/>
  <c r="E35"/>
  <c r="G34"/>
  <c r="F34"/>
  <c r="E34"/>
  <c r="G31"/>
  <c r="F31"/>
  <c r="E31"/>
  <c r="G30"/>
  <c r="F30"/>
  <c r="E30"/>
  <c r="G29"/>
  <c r="F29"/>
  <c r="E29"/>
  <c r="G28"/>
  <c r="F28"/>
  <c r="E28"/>
  <c r="G27"/>
  <c r="F27"/>
  <c r="E27"/>
  <c r="G26"/>
  <c r="F26"/>
  <c r="E26"/>
  <c r="G25"/>
  <c r="F25"/>
  <c r="E25"/>
  <c r="G24"/>
  <c r="F24"/>
  <c r="E24"/>
  <c r="G23"/>
  <c r="F23"/>
  <c r="E23"/>
  <c r="D22"/>
  <c r="C22"/>
  <c r="B22"/>
  <c r="G20"/>
  <c r="F20"/>
  <c r="E20"/>
  <c r="G19"/>
  <c r="F19"/>
  <c r="E19"/>
  <c r="G18"/>
  <c r="F18"/>
  <c r="E18"/>
  <c r="G17"/>
  <c r="F17"/>
  <c r="E17"/>
  <c r="E16"/>
  <c r="G15"/>
  <c r="F15"/>
  <c r="E15"/>
  <c r="G14"/>
  <c r="F14"/>
  <c r="E14"/>
  <c r="G13"/>
  <c r="F13"/>
  <c r="E13"/>
  <c r="G12"/>
  <c r="F12"/>
  <c r="E12"/>
  <c r="G11"/>
  <c r="F11"/>
  <c r="E11"/>
  <c r="D10"/>
  <c r="C10"/>
  <c r="C9" s="1"/>
  <c r="C21" s="1"/>
  <c r="B10"/>
  <c r="B9" s="1"/>
  <c r="B21" s="1"/>
  <c r="G8"/>
  <c r="F8"/>
  <c r="E8"/>
  <c r="G7"/>
  <c r="F7"/>
  <c r="E7"/>
  <c r="G6"/>
  <c r="F6"/>
  <c r="E6"/>
  <c r="B32" l="1"/>
  <c r="B42" s="1"/>
  <c r="B44" s="1"/>
  <c r="C32"/>
  <c r="C42" s="1"/>
  <c r="C44" s="1"/>
  <c r="F22"/>
  <c r="F10"/>
  <c r="F41"/>
  <c r="E41"/>
  <c r="E22"/>
  <c r="E10"/>
  <c r="G41"/>
  <c r="G22"/>
  <c r="G10"/>
  <c r="D9"/>
  <c r="D21" l="1"/>
  <c r="E9"/>
  <c r="F9"/>
  <c r="G9"/>
  <c r="F21" l="1"/>
  <c r="G21"/>
  <c r="E21"/>
  <c r="D32"/>
  <c r="E32" l="1"/>
  <c r="D42"/>
  <c r="G32"/>
  <c r="F32"/>
  <c r="F42" l="1"/>
  <c r="D44"/>
  <c r="G42"/>
  <c r="E42"/>
  <c r="F44" l="1"/>
  <c r="E44"/>
  <c r="G44"/>
</calcChain>
</file>

<file path=xl/sharedStrings.xml><?xml version="1.0" encoding="utf-8"?>
<sst xmlns="http://schemas.openxmlformats.org/spreadsheetml/2006/main" count="52" uniqueCount="52">
  <si>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</si>
  <si>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</si>
  <si>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</si>
  <si>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</si>
  <si>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</si>
  <si>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</si>
  <si>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</si>
  <si>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</si>
  <si>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</si>
  <si>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</si>
  <si>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</si>
  <si>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</si>
  <si>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</si>
  <si>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</si>
  <si>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</si>
  <si>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</si>
  <si>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</si>
  <si>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</si>
  <si>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</si>
  <si>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</si>
  <si>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</si>
  <si>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</si>
  <si>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</si>
  <si>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</si>
  <si>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</si>
  <si>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</si>
  <si>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</si>
  <si>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</si>
  <si>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</si>
  <si>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</si>
  <si>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</si>
  <si>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</si>
  <si>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     4) Єдиний податок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</si>
  <si>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</si>
  <si>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</si>
  <si>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</si>
  <si>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</si>
  <si>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</si>
  <si>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</si>
  <si>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</si>
  <si>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</si>
  <si>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</si>
  <si>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</si>
  <si>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</si>
  <si>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</si>
  <si>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в 1,8 р.б.</t>
  </si>
  <si>
    <t>Щотижнева інформація про надходження до бюджету м. Миколаєва за  2020 рік
(без власних надходжень бюджетних установ)</t>
  </si>
  <si>
    <t>План на           січень - червень з урахуванням змін, 
тис. грн.</t>
  </si>
  <si>
    <t>в 1,4 р.б.</t>
  </si>
  <si>
    <t>в 1,9 р.б.</t>
  </si>
  <si>
    <t>Надійшло           з 01 січня            по 30 червня,            тис. грн.</t>
  </si>
  <si>
    <t>в 2,8 р.б.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</si>
</sst>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13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i/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ill="1"/>
    <xf numFmtId="0" fontId="2" fillId="0" borderId="0" xfId="0" applyFont="1"/>
    <xf numFmtId="0" fontId="4" fillId="0" borderId="0" xfId="0" applyFont="1"/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5" fontId="0" fillId="0" borderId="0" xfId="0" applyNumberFormat="1"/>
    <xf numFmtId="0" fontId="6" fillId="0" borderId="0" xfId="0" applyFont="1"/>
    <xf numFmtId="166" fontId="7" fillId="0" borderId="0" xfId="0" applyNumberFormat="1" applyFont="1" applyFill="1"/>
    <xf numFmtId="0" fontId="7" fillId="0" borderId="0" xfId="0" applyFont="1"/>
    <xf numFmtId="164" fontId="7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/>
    <xf numFmtId="165" fontId="7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/>
    <xf numFmtId="164" fontId="6" fillId="0" borderId="1" xfId="0" applyNumberFormat="1" applyFont="1" applyFill="1" applyBorder="1"/>
    <xf numFmtId="164" fontId="7" fillId="0" borderId="1" xfId="0" applyNumberFormat="1" applyFont="1" applyBorder="1" applyAlignment="1">
      <alignment horizontal="right"/>
    </xf>
    <xf numFmtId="165" fontId="6" fillId="0" borderId="1" xfId="0" applyNumberFormat="1" applyFont="1" applyFill="1" applyBorder="1" applyAlignment="1"/>
    <xf numFmtId="165" fontId="6" fillId="0" borderId="1" xfId="0" applyNumberFormat="1" applyFont="1" applyFill="1" applyBorder="1" applyAlignment="1">
      <alignment vertical="top"/>
    </xf>
    <xf numFmtId="0" fontId="8" fillId="0" borderId="1" xfId="0" applyNumberFormat="1" applyFont="1" applyBorder="1" applyAlignment="1">
      <alignment vertical="top" wrapText="1"/>
    </xf>
    <xf numFmtId="165" fontId="8" fillId="0" borderId="1" xfId="0" applyNumberFormat="1" applyFont="1" applyFill="1" applyBorder="1" applyAlignment="1"/>
    <xf numFmtId="165" fontId="9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/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165" fontId="5" fillId="0" borderId="1" xfId="0" applyNumberFormat="1" applyFont="1" applyFill="1" applyBorder="1" applyAlignment="1"/>
    <xf numFmtId="165" fontId="10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/>
    <xf numFmtId="0" fontId="6" fillId="0" borderId="0" xfId="0" applyFont="1" applyFill="1"/>
    <xf numFmtId="165" fontId="7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/>
    <xf numFmtId="0" fontId="9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65" fontId="9" fillId="0" borderId="1" xfId="0" applyNumberFormat="1" applyFont="1" applyFill="1" applyBorder="1"/>
    <xf numFmtId="164" fontId="5" fillId="0" borderId="1" xfId="0" applyNumberFormat="1" applyFont="1" applyFill="1" applyBorder="1"/>
    <xf numFmtId="164" fontId="10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/>
    <xf numFmtId="0" fontId="0" fillId="0" borderId="0" xfId="0" applyFont="1" applyFill="1"/>
    <xf numFmtId="165" fontId="8" fillId="0" borderId="1" xfId="0" applyNumberFormat="1" applyFont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/>
    <xf numFmtId="164" fontId="10" fillId="2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vertical="top" wrapText="1"/>
    </xf>
    <xf numFmtId="165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wrapText="1"/>
    </xf>
    <xf numFmtId="0" fontId="2" fillId="0" borderId="0" xfId="0" applyFont="1" applyFill="1"/>
    <xf numFmtId="164" fontId="7" fillId="0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/>
    <xf numFmtId="165" fontId="7" fillId="2" borderId="1" xfId="0" applyNumberFormat="1" applyFont="1" applyFill="1" applyBorder="1"/>
    <xf numFmtId="164" fontId="7" fillId="2" borderId="1" xfId="0" applyNumberFormat="1" applyFont="1" applyFill="1" applyBorder="1"/>
    <xf numFmtId="165" fontId="7" fillId="2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106" zoomScaleNormal="106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G1"/>
    </sheetView>
  </sheetViews>
  <sheetFormatPr defaultRowHeight="12.75"/>
  <cols>
    <col min="1" max="1" width="59.140625" customWidth="1"/>
    <col min="2" max="2" width="13.5703125" style="1" customWidth="1"/>
    <col min="3" max="3" width="14.28515625" customWidth="1"/>
    <col min="4" max="4" width="13.85546875" style="8" customWidth="1"/>
    <col min="5" max="5" width="13.42578125" style="8" customWidth="1"/>
    <col min="6" max="6" width="10.7109375" customWidth="1"/>
    <col min="7" max="7" width="12.5703125" customWidth="1"/>
  </cols>
  <sheetData>
    <row r="1" spans="1:7" ht="32.450000000000003" customHeight="1">
      <c r="A1" s="79" t="s">
        <v>46</v>
      </c>
      <c r="B1" s="79"/>
      <c r="C1" s="79"/>
      <c r="D1" s="79"/>
      <c r="E1" s="79"/>
      <c r="F1" s="79"/>
      <c r="G1" s="79"/>
    </row>
    <row r="2" spans="1:7" ht="12.75" customHeight="1">
      <c r="A2" s="9"/>
      <c r="B2" s="38"/>
      <c r="C2" s="10"/>
      <c r="D2" s="39"/>
      <c r="E2" s="39"/>
      <c r="F2" s="11"/>
      <c r="G2" s="12"/>
    </row>
    <row r="3" spans="1:7" ht="93.6" customHeight="1">
      <c r="A3" s="40" t="s">
        <v>0</v>
      </c>
      <c r="B3" s="41" t="s">
        <v>36</v>
      </c>
      <c r="C3" s="42" t="s">
        <v>47</v>
      </c>
      <c r="D3" s="43" t="s">
        <v>50</v>
      </c>
      <c r="E3" s="43" t="s">
        <v>42</v>
      </c>
      <c r="F3" s="44" t="s">
        <v>26</v>
      </c>
      <c r="G3" s="45" t="s">
        <v>27</v>
      </c>
    </row>
    <row r="4" spans="1:7" ht="49.5" hidden="1" customHeight="1">
      <c r="A4" s="40"/>
      <c r="B4" s="41"/>
      <c r="C4" s="42"/>
      <c r="D4" s="43"/>
      <c r="E4" s="43"/>
      <c r="F4" s="44"/>
      <c r="G4" s="45"/>
    </row>
    <row r="5" spans="1:7" ht="16.350000000000001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6" t="s">
        <v>2</v>
      </c>
      <c r="B6" s="19">
        <v>2177943.1</v>
      </c>
      <c r="C6" s="19">
        <v>1022698.4</v>
      </c>
      <c r="D6" s="21">
        <v>947150.89500000002</v>
      </c>
      <c r="E6" s="21">
        <f>D6-C6</f>
        <v>-75547.505000000005</v>
      </c>
      <c r="F6" s="22">
        <f>D6/B6*100</f>
        <v>43.488321389112507</v>
      </c>
      <c r="G6" s="23">
        <f>D6/C6*100</f>
        <v>92.612924299089556</v>
      </c>
    </row>
    <row r="7" spans="1:7" ht="15.75">
      <c r="A7" s="32" t="s">
        <v>25</v>
      </c>
      <c r="B7" s="24">
        <v>950</v>
      </c>
      <c r="C7" s="20">
        <v>647.70000000000005</v>
      </c>
      <c r="D7" s="21">
        <v>882.53200000000004</v>
      </c>
      <c r="E7" s="21">
        <f t="shared" ref="E7:E43" si="0">D7-C7</f>
        <v>234.83199999999999</v>
      </c>
      <c r="F7" s="22">
        <f>D7/B7*100</f>
        <v>92.898105263157902</v>
      </c>
      <c r="G7" s="23">
        <f>D7/C7*100</f>
        <v>136.25629149297512</v>
      </c>
    </row>
    <row r="8" spans="1:7" ht="15.75">
      <c r="A8" s="31" t="s">
        <v>29</v>
      </c>
      <c r="B8" s="24">
        <v>209000</v>
      </c>
      <c r="C8" s="24">
        <v>97350.399999999994</v>
      </c>
      <c r="D8" s="21">
        <v>94198.938999999998</v>
      </c>
      <c r="E8" s="21">
        <f t="shared" si="0"/>
        <v>-3151.4609999999957</v>
      </c>
      <c r="F8" s="22">
        <f t="shared" ref="F8:F44" si="1">D8/B8*100</f>
        <v>45.071262679425836</v>
      </c>
      <c r="G8" s="23">
        <f>D8/C8*100</f>
        <v>96.762765227466971</v>
      </c>
    </row>
    <row r="9" spans="1:7" ht="15.75">
      <c r="A9" s="32" t="s">
        <v>22</v>
      </c>
      <c r="B9" s="25">
        <f>B10+B14+B15</f>
        <v>784830</v>
      </c>
      <c r="C9" s="25">
        <f>C10+C14+C15</f>
        <v>375796.4</v>
      </c>
      <c r="D9" s="25">
        <f>D10+D14+D15</f>
        <v>360752.98499999999</v>
      </c>
      <c r="E9" s="21">
        <f t="shared" si="0"/>
        <v>-15043.415000000037</v>
      </c>
      <c r="F9" s="22">
        <f t="shared" si="1"/>
        <v>45.96574863346202</v>
      </c>
      <c r="G9" s="23">
        <f t="shared" ref="G9:G41" si="2">D9/C9*100</f>
        <v>95.996924132322704</v>
      </c>
    </row>
    <row r="10" spans="1:7" s="3" customFormat="1" ht="15.75">
      <c r="A10" s="26" t="s">
        <v>3</v>
      </c>
      <c r="B10" s="27">
        <f>SUM(B11:B13)</f>
        <v>357130</v>
      </c>
      <c r="C10" s="28">
        <f>SUM(C11:C13)</f>
        <v>172842</v>
      </c>
      <c r="D10" s="28">
        <f>SUM(D11:D13)</f>
        <v>155510.69900000002</v>
      </c>
      <c r="E10" s="21">
        <f t="shared" si="0"/>
        <v>-17331.300999999978</v>
      </c>
      <c r="F10" s="22">
        <f t="shared" si="1"/>
        <v>43.544563324279679</v>
      </c>
      <c r="G10" s="23">
        <f t="shared" si="2"/>
        <v>89.972749100334426</v>
      </c>
    </row>
    <row r="11" spans="1:7" s="3" customFormat="1" ht="31.5">
      <c r="A11" s="26" t="s">
        <v>23</v>
      </c>
      <c r="B11" s="27">
        <v>40630</v>
      </c>
      <c r="C11" s="27">
        <v>18769.7</v>
      </c>
      <c r="D11" s="29">
        <v>19579.486000000001</v>
      </c>
      <c r="E11" s="21">
        <f t="shared" si="0"/>
        <v>809.78600000000006</v>
      </c>
      <c r="F11" s="22">
        <f t="shared" si="1"/>
        <v>48.189726802855034</v>
      </c>
      <c r="G11" s="23">
        <f t="shared" si="2"/>
        <v>104.31432574841367</v>
      </c>
    </row>
    <row r="12" spans="1:7" s="3" customFormat="1" ht="15.75">
      <c r="A12" s="26" t="s">
        <v>4</v>
      </c>
      <c r="B12" s="27">
        <v>313400</v>
      </c>
      <c r="C12" s="27">
        <v>152410</v>
      </c>
      <c r="D12" s="29">
        <v>134601.26500000001</v>
      </c>
      <c r="E12" s="21">
        <f t="shared" si="0"/>
        <v>-17808.734999999986</v>
      </c>
      <c r="F12" s="22">
        <f t="shared" si="1"/>
        <v>42.948712507977035</v>
      </c>
      <c r="G12" s="23">
        <f t="shared" si="2"/>
        <v>88.31524506265994</v>
      </c>
    </row>
    <row r="13" spans="1:7" s="3" customFormat="1" ht="15.75">
      <c r="A13" s="26" t="s">
        <v>5</v>
      </c>
      <c r="B13" s="27">
        <v>3100</v>
      </c>
      <c r="C13" s="27">
        <v>1662.3</v>
      </c>
      <c r="D13" s="49">
        <v>1329.9480000000001</v>
      </c>
      <c r="E13" s="21">
        <f t="shared" si="0"/>
        <v>-332.35199999999986</v>
      </c>
      <c r="F13" s="22">
        <f t="shared" si="1"/>
        <v>42.901548387096774</v>
      </c>
      <c r="G13" s="23">
        <f t="shared" si="2"/>
        <v>80.006497022198161</v>
      </c>
    </row>
    <row r="14" spans="1:7" s="3" customFormat="1" ht="15.75">
      <c r="A14" s="30" t="s">
        <v>6</v>
      </c>
      <c r="B14" s="27">
        <v>1650</v>
      </c>
      <c r="C14" s="27">
        <v>754.7</v>
      </c>
      <c r="D14" s="29">
        <v>960.90300000000002</v>
      </c>
      <c r="E14" s="21">
        <f t="shared" si="0"/>
        <v>206.20299999999997</v>
      </c>
      <c r="F14" s="22">
        <f t="shared" si="1"/>
        <v>58.23654545454545</v>
      </c>
      <c r="G14" s="23">
        <f t="shared" si="2"/>
        <v>127.32251225652578</v>
      </c>
    </row>
    <row r="15" spans="1:7" s="3" customFormat="1" ht="18.399999999999999" customHeight="1">
      <c r="A15" s="30" t="s">
        <v>32</v>
      </c>
      <c r="B15" s="27">
        <v>426050</v>
      </c>
      <c r="C15" s="27">
        <v>202199.7</v>
      </c>
      <c r="D15" s="29">
        <v>204281.383</v>
      </c>
      <c r="E15" s="21">
        <f t="shared" si="0"/>
        <v>2081.68299999999</v>
      </c>
      <c r="F15" s="22">
        <f t="shared" si="1"/>
        <v>47.947748621053861</v>
      </c>
      <c r="G15" s="23">
        <f t="shared" si="2"/>
        <v>101.0295183425099</v>
      </c>
    </row>
    <row r="16" spans="1:7" ht="15.75">
      <c r="A16" s="31" t="s">
        <v>8</v>
      </c>
      <c r="B16" s="24">
        <v>450</v>
      </c>
      <c r="C16" s="24">
        <v>227.4</v>
      </c>
      <c r="D16" s="19">
        <v>631.22400000000005</v>
      </c>
      <c r="E16" s="21">
        <f t="shared" si="0"/>
        <v>403.82400000000007</v>
      </c>
      <c r="F16" s="56" t="s">
        <v>48</v>
      </c>
      <c r="G16" s="23" t="s">
        <v>51</v>
      </c>
    </row>
    <row r="17" spans="1:7" ht="15.75">
      <c r="A17" s="31" t="s">
        <v>28</v>
      </c>
      <c r="B17" s="24">
        <v>25140</v>
      </c>
      <c r="C17" s="24">
        <v>11491.9</v>
      </c>
      <c r="D17" s="21">
        <v>7500.2060000000001</v>
      </c>
      <c r="E17" s="21">
        <f t="shared" si="0"/>
        <v>-3991.6939999999995</v>
      </c>
      <c r="F17" s="22">
        <f t="shared" si="1"/>
        <v>29.83375497215593</v>
      </c>
      <c r="G17" s="23">
        <f t="shared" si="2"/>
        <v>65.265151976609616</v>
      </c>
    </row>
    <row r="18" spans="1:7" ht="49.35" customHeight="1">
      <c r="A18" s="31" t="s">
        <v>9</v>
      </c>
      <c r="B18" s="24">
        <v>11000</v>
      </c>
      <c r="C18" s="24">
        <v>5377.5</v>
      </c>
      <c r="D18" s="21">
        <v>3943.2280000000001</v>
      </c>
      <c r="E18" s="21">
        <f t="shared" si="0"/>
        <v>-1434.2719999999999</v>
      </c>
      <c r="F18" s="22">
        <f t="shared" si="1"/>
        <v>35.847527272727277</v>
      </c>
      <c r="G18" s="23">
        <f t="shared" si="2"/>
        <v>73.328275220827521</v>
      </c>
    </row>
    <row r="19" spans="1:7" ht="15.75">
      <c r="A19" s="31" t="s">
        <v>10</v>
      </c>
      <c r="B19" s="24">
        <v>540</v>
      </c>
      <c r="C19" s="24">
        <v>251.6</v>
      </c>
      <c r="D19" s="21">
        <v>169.84</v>
      </c>
      <c r="E19" s="21">
        <f t="shared" si="0"/>
        <v>-81.759999999999991</v>
      </c>
      <c r="F19" s="22">
        <f t="shared" si="1"/>
        <v>31.451851851851853</v>
      </c>
      <c r="G19" s="23">
        <f t="shared" si="2"/>
        <v>67.503974562798092</v>
      </c>
    </row>
    <row r="20" spans="1:7" ht="15.75">
      <c r="A20" s="32" t="s">
        <v>11</v>
      </c>
      <c r="B20" s="24">
        <v>9647</v>
      </c>
      <c r="C20" s="24">
        <v>3924.02</v>
      </c>
      <c r="D20" s="19">
        <v>4700.7809999999999</v>
      </c>
      <c r="E20" s="21">
        <f t="shared" si="0"/>
        <v>776.76099999999997</v>
      </c>
      <c r="F20" s="22">
        <f t="shared" si="1"/>
        <v>48.727905048201514</v>
      </c>
      <c r="G20" s="23">
        <f>D20/C20*100</f>
        <v>119.79503162573076</v>
      </c>
    </row>
    <row r="21" spans="1:7" s="2" customFormat="1" ht="15.75">
      <c r="A21" s="33" t="s">
        <v>12</v>
      </c>
      <c r="B21" s="34">
        <f>B6+B7+B8+B9+B16+B17+B18+B19+B20</f>
        <v>3219500.1</v>
      </c>
      <c r="C21" s="34">
        <f>C6+C7+C8+C9+C16+C17+C18+C19+C20</f>
        <v>1517765.3199999998</v>
      </c>
      <c r="D21" s="34">
        <f>D6+D7+D8+D9+D16+D17+D18+D19+D20</f>
        <v>1419930.63</v>
      </c>
      <c r="E21" s="21">
        <f t="shared" si="0"/>
        <v>-97834.689999999944</v>
      </c>
      <c r="F21" s="50">
        <f t="shared" si="1"/>
        <v>44.10407162279634</v>
      </c>
      <c r="G21" s="58">
        <f t="shared" si="2"/>
        <v>93.554030474223779</v>
      </c>
    </row>
    <row r="22" spans="1:7" ht="16.5" customHeight="1">
      <c r="A22" s="32" t="s">
        <v>13</v>
      </c>
      <c r="B22" s="24">
        <f>SUM(B23:B31)</f>
        <v>735967.37000000011</v>
      </c>
      <c r="C22" s="24">
        <f>SUM(C23:C31)</f>
        <v>481052.875</v>
      </c>
      <c r="D22" s="24">
        <f>SUM(D23:D31)</f>
        <v>480570.68500000006</v>
      </c>
      <c r="E22" s="21">
        <f t="shared" si="0"/>
        <v>-482.18999999994412</v>
      </c>
      <c r="F22" s="22">
        <f t="shared" si="1"/>
        <v>65.297824956560234</v>
      </c>
      <c r="G22" s="23">
        <f t="shared" si="2"/>
        <v>99.899763617460977</v>
      </c>
    </row>
    <row r="23" spans="1:7" ht="31.5" customHeight="1">
      <c r="A23" s="47" t="s">
        <v>14</v>
      </c>
      <c r="B23" s="64">
        <v>588794.9</v>
      </c>
      <c r="C23" s="64">
        <v>346704.5</v>
      </c>
      <c r="D23" s="61">
        <v>346704.5</v>
      </c>
      <c r="E23" s="21">
        <f t="shared" si="0"/>
        <v>0</v>
      </c>
      <c r="F23" s="62">
        <f t="shared" si="1"/>
        <v>58.883747124847716</v>
      </c>
      <c r="G23" s="65">
        <f t="shared" si="2"/>
        <v>100</v>
      </c>
    </row>
    <row r="24" spans="1:7" ht="31.35" customHeight="1">
      <c r="A24" s="47" t="s">
        <v>15</v>
      </c>
      <c r="B24" s="64">
        <v>96820.4</v>
      </c>
      <c r="C24" s="64">
        <v>96820.4</v>
      </c>
      <c r="D24" s="61">
        <v>96820.4</v>
      </c>
      <c r="E24" s="21">
        <f t="shared" si="0"/>
        <v>0</v>
      </c>
      <c r="F24" s="62">
        <f t="shared" si="1"/>
        <v>100</v>
      </c>
      <c r="G24" s="65">
        <f t="shared" si="2"/>
        <v>100</v>
      </c>
    </row>
    <row r="25" spans="1:7" ht="33.6" customHeight="1">
      <c r="A25" s="54" t="s">
        <v>34</v>
      </c>
      <c r="B25" s="66">
        <v>4945.4830000000002</v>
      </c>
      <c r="C25" s="66">
        <v>2927.723</v>
      </c>
      <c r="D25" s="61">
        <v>2927.723</v>
      </c>
      <c r="E25" s="71">
        <f t="shared" si="0"/>
        <v>0</v>
      </c>
      <c r="F25" s="62">
        <f t="shared" si="1"/>
        <v>59.199940632694513</v>
      </c>
      <c r="G25" s="65">
        <f t="shared" si="2"/>
        <v>100</v>
      </c>
    </row>
    <row r="26" spans="1:7" ht="50.45" customHeight="1">
      <c r="A26" s="54" t="s">
        <v>43</v>
      </c>
      <c r="B26" s="66">
        <v>2800</v>
      </c>
      <c r="C26" s="66">
        <v>2800</v>
      </c>
      <c r="D26" s="61">
        <v>2800</v>
      </c>
      <c r="E26" s="71">
        <f t="shared" si="0"/>
        <v>0</v>
      </c>
      <c r="F26" s="62">
        <f t="shared" si="1"/>
        <v>100</v>
      </c>
      <c r="G26" s="65">
        <f t="shared" si="2"/>
        <v>100</v>
      </c>
    </row>
    <row r="27" spans="1:7" ht="49.5" customHeight="1">
      <c r="A27" s="54" t="s">
        <v>33</v>
      </c>
      <c r="B27" s="66">
        <v>1791.576</v>
      </c>
      <c r="C27" s="66">
        <v>1742.6759999999999</v>
      </c>
      <c r="D27" s="61">
        <v>1742.6759999999999</v>
      </c>
      <c r="E27" s="71">
        <f t="shared" si="0"/>
        <v>0</v>
      </c>
      <c r="F27" s="62">
        <f t="shared" si="1"/>
        <v>97.270559552036858</v>
      </c>
      <c r="G27" s="63">
        <f t="shared" si="2"/>
        <v>100</v>
      </c>
    </row>
    <row r="28" spans="1:7" ht="47.85" customHeight="1">
      <c r="A28" s="54" t="s">
        <v>31</v>
      </c>
      <c r="B28" s="67">
        <v>11438</v>
      </c>
      <c r="C28" s="67">
        <v>11438</v>
      </c>
      <c r="D28" s="61">
        <v>11437.743</v>
      </c>
      <c r="E28" s="71">
        <f t="shared" si="0"/>
        <v>-0.2569999999996071</v>
      </c>
      <c r="F28" s="62">
        <f t="shared" si="1"/>
        <v>99.997753103689462</v>
      </c>
      <c r="G28" s="63">
        <f t="shared" si="2"/>
        <v>99.997753103689462</v>
      </c>
    </row>
    <row r="29" spans="1:7" ht="47.85" customHeight="1">
      <c r="A29" s="54" t="s">
        <v>40</v>
      </c>
      <c r="B29" s="67">
        <v>425.767</v>
      </c>
      <c r="C29" s="67">
        <v>425.767</v>
      </c>
      <c r="D29" s="61">
        <v>141.30000000000001</v>
      </c>
      <c r="E29" s="71">
        <f t="shared" si="0"/>
        <v>-284.46699999999998</v>
      </c>
      <c r="F29" s="62">
        <f t="shared" si="1"/>
        <v>33.18716575028126</v>
      </c>
      <c r="G29" s="63">
        <f t="shared" si="2"/>
        <v>33.18716575028126</v>
      </c>
    </row>
    <row r="30" spans="1:7" s="2" customFormat="1" ht="16.5" customHeight="1">
      <c r="A30" s="55" t="s">
        <v>30</v>
      </c>
      <c r="B30" s="67">
        <v>15240.944</v>
      </c>
      <c r="C30" s="67">
        <v>10914.409</v>
      </c>
      <c r="D30" s="61">
        <v>10716.942999999999</v>
      </c>
      <c r="E30" s="21">
        <f t="shared" si="0"/>
        <v>-197.46600000000035</v>
      </c>
      <c r="F30" s="62">
        <f>D30/B30*100</f>
        <v>70.316792713102288</v>
      </c>
      <c r="G30" s="63">
        <f t="shared" si="2"/>
        <v>98.190776981144836</v>
      </c>
    </row>
    <row r="31" spans="1:7" s="2" customFormat="1" ht="48" customHeight="1">
      <c r="A31" s="70" t="s">
        <v>41</v>
      </c>
      <c r="B31" s="67">
        <v>13710.3</v>
      </c>
      <c r="C31" s="67">
        <v>7279.4</v>
      </c>
      <c r="D31" s="61">
        <v>7279.4</v>
      </c>
      <c r="E31" s="71">
        <f t="shared" si="0"/>
        <v>0</v>
      </c>
      <c r="F31" s="62">
        <f>D31/B31*100</f>
        <v>53.094388890104518</v>
      </c>
      <c r="G31" s="63">
        <f t="shared" si="2"/>
        <v>100</v>
      </c>
    </row>
    <row r="32" spans="1:7" ht="13.5" customHeight="1">
      <c r="A32" s="53" t="s">
        <v>16</v>
      </c>
      <c r="B32" s="34">
        <f>B21+B22</f>
        <v>3955467.47</v>
      </c>
      <c r="C32" s="35">
        <f>C21+C22</f>
        <v>1998818.1949999998</v>
      </c>
      <c r="D32" s="36">
        <f>D21+D22</f>
        <v>1900501.3149999999</v>
      </c>
      <c r="E32" s="71">
        <f t="shared" si="0"/>
        <v>-98316.879999999888</v>
      </c>
      <c r="F32" s="50">
        <f t="shared" si="1"/>
        <v>48.047451519048892</v>
      </c>
      <c r="G32" s="51">
        <f t="shared" si="2"/>
        <v>95.081249498031511</v>
      </c>
    </row>
    <row r="33" spans="1:8" ht="16.149999999999999" customHeight="1">
      <c r="A33" s="53" t="s">
        <v>17</v>
      </c>
      <c r="B33" s="24"/>
      <c r="C33" s="35"/>
      <c r="D33" s="37"/>
      <c r="E33" s="71"/>
      <c r="F33" s="22"/>
      <c r="G33" s="51"/>
    </row>
    <row r="34" spans="1:8" s="5" customFormat="1" ht="15.6" customHeight="1">
      <c r="A34" s="31" t="s">
        <v>7</v>
      </c>
      <c r="B34" s="24">
        <v>705</v>
      </c>
      <c r="C34" s="24">
        <v>426</v>
      </c>
      <c r="D34" s="37">
        <v>454.245</v>
      </c>
      <c r="E34" s="71">
        <f t="shared" si="0"/>
        <v>28.245000000000005</v>
      </c>
      <c r="F34" s="56">
        <f t="shared" si="1"/>
        <v>64.431914893617019</v>
      </c>
      <c r="G34" s="23">
        <f t="shared" si="2"/>
        <v>106.63028169014083</v>
      </c>
      <c r="H34" s="4"/>
    </row>
    <row r="35" spans="1:8" s="5" customFormat="1" ht="15.6" customHeight="1">
      <c r="A35" s="31" t="s">
        <v>39</v>
      </c>
      <c r="B35" s="24">
        <v>0</v>
      </c>
      <c r="C35" s="24">
        <v>0</v>
      </c>
      <c r="D35" s="37">
        <v>0.29499999999999998</v>
      </c>
      <c r="E35" s="71">
        <f t="shared" si="0"/>
        <v>0.29499999999999998</v>
      </c>
      <c r="F35" s="56"/>
      <c r="G35" s="23"/>
      <c r="H35" s="4"/>
    </row>
    <row r="36" spans="1:8" s="4" customFormat="1" ht="49.9" customHeight="1">
      <c r="A36" s="31" t="s">
        <v>44</v>
      </c>
      <c r="B36" s="24">
        <v>1200</v>
      </c>
      <c r="C36" s="24">
        <v>190</v>
      </c>
      <c r="D36" s="24">
        <v>30.286999999999999</v>
      </c>
      <c r="E36" s="24">
        <f t="shared" si="0"/>
        <v>-159.71299999999999</v>
      </c>
      <c r="F36" s="56">
        <f t="shared" si="1"/>
        <v>2.5239166666666666</v>
      </c>
      <c r="G36" s="23">
        <f t="shared" si="2"/>
        <v>15.940526315789475</v>
      </c>
    </row>
    <row r="37" spans="1:8" s="4" customFormat="1" ht="63.6" customHeight="1">
      <c r="A37" s="52" t="s">
        <v>35</v>
      </c>
      <c r="B37" s="24">
        <v>220</v>
      </c>
      <c r="C37" s="24">
        <v>110</v>
      </c>
      <c r="D37" s="24">
        <v>143.822</v>
      </c>
      <c r="E37" s="21">
        <f t="shared" si="0"/>
        <v>33.822000000000003</v>
      </c>
      <c r="F37" s="56">
        <f t="shared" si="1"/>
        <v>65.373636363636365</v>
      </c>
      <c r="G37" s="23">
        <f t="shared" si="2"/>
        <v>130.74727272727273</v>
      </c>
    </row>
    <row r="38" spans="1:8" s="4" customFormat="1" ht="31.5">
      <c r="A38" s="31" t="s">
        <v>18</v>
      </c>
      <c r="B38" s="24">
        <v>4240</v>
      </c>
      <c r="C38" s="24">
        <v>1560</v>
      </c>
      <c r="D38" s="24">
        <v>2907.4789999999998</v>
      </c>
      <c r="E38" s="21">
        <f t="shared" si="0"/>
        <v>1347.4789999999998</v>
      </c>
      <c r="F38" s="56">
        <f t="shared" si="1"/>
        <v>68.572617924528302</v>
      </c>
      <c r="G38" s="74" t="s">
        <v>49</v>
      </c>
    </row>
    <row r="39" spans="1:8" s="4" customFormat="1" ht="51" customHeight="1">
      <c r="A39" s="31" t="s">
        <v>37</v>
      </c>
      <c r="B39" s="24">
        <v>3000</v>
      </c>
      <c r="C39" s="24">
        <v>0</v>
      </c>
      <c r="D39" s="24">
        <v>0</v>
      </c>
      <c r="E39" s="21">
        <f t="shared" si="0"/>
        <v>0</v>
      </c>
      <c r="F39" s="56"/>
      <c r="G39" s="23"/>
    </row>
    <row r="40" spans="1:8" s="4" customFormat="1" ht="17.100000000000001" customHeight="1">
      <c r="A40" s="31" t="s">
        <v>38</v>
      </c>
      <c r="B40" s="24">
        <v>2100</v>
      </c>
      <c r="C40" s="24">
        <v>0</v>
      </c>
      <c r="D40" s="24">
        <v>0</v>
      </c>
      <c r="E40" s="21">
        <f t="shared" si="0"/>
        <v>0</v>
      </c>
      <c r="F40" s="56"/>
      <c r="G40" s="23"/>
    </row>
    <row r="41" spans="1:8" s="2" customFormat="1" ht="15.75">
      <c r="A41" s="48" t="s">
        <v>19</v>
      </c>
      <c r="B41" s="34">
        <f>SUM(B34:B40)</f>
        <v>11465</v>
      </c>
      <c r="C41" s="34">
        <f>SUM(C34:C40)</f>
        <v>2286</v>
      </c>
      <c r="D41" s="34">
        <f>SUM(D34:D40)</f>
        <v>3536.1279999999997</v>
      </c>
      <c r="E41" s="21">
        <f t="shared" si="0"/>
        <v>1250.1279999999997</v>
      </c>
      <c r="F41" s="57">
        <f t="shared" si="1"/>
        <v>30.842808547754032</v>
      </c>
      <c r="G41" s="51">
        <f t="shared" si="2"/>
        <v>154.68626421697286</v>
      </c>
    </row>
    <row r="42" spans="1:8" s="60" customFormat="1" ht="16.5" customHeight="1">
      <c r="A42" s="48" t="s">
        <v>20</v>
      </c>
      <c r="B42" s="34">
        <f>B32+B41</f>
        <v>3966932.47</v>
      </c>
      <c r="C42" s="34">
        <f>C32+C41</f>
        <v>2001104.1949999998</v>
      </c>
      <c r="D42" s="34">
        <f>D32+D41</f>
        <v>1904037.443</v>
      </c>
      <c r="E42" s="21">
        <f t="shared" si="0"/>
        <v>-97066.751999999862</v>
      </c>
      <c r="F42" s="50">
        <f t="shared" si="1"/>
        <v>47.997727649747461</v>
      </c>
      <c r="G42" s="51">
        <f>D42/C42*100</f>
        <v>95.149340437018083</v>
      </c>
    </row>
    <row r="43" spans="1:8" s="73" customFormat="1" ht="32.1" customHeight="1">
      <c r="A43" s="72" t="s">
        <v>24</v>
      </c>
      <c r="B43" s="75">
        <v>3730</v>
      </c>
      <c r="C43" s="75">
        <v>1865</v>
      </c>
      <c r="D43" s="78">
        <v>2342.3313600000001</v>
      </c>
      <c r="E43" s="76">
        <f t="shared" si="0"/>
        <v>477.33136000000013</v>
      </c>
      <c r="F43" s="77">
        <f t="shared" si="1"/>
        <v>62.797087399463813</v>
      </c>
      <c r="G43" s="69" t="s">
        <v>45</v>
      </c>
    </row>
    <row r="44" spans="1:8" ht="13.5" customHeight="1">
      <c r="A44" s="59" t="s">
        <v>21</v>
      </c>
      <c r="B44" s="34">
        <f>B42+B43</f>
        <v>3970662.47</v>
      </c>
      <c r="C44" s="34">
        <f>C42+C43</f>
        <v>2002969.1949999998</v>
      </c>
      <c r="D44" s="34">
        <f>D42+D43</f>
        <v>1906379.7743599999</v>
      </c>
      <c r="E44" s="21">
        <f>D44-C44</f>
        <v>-96589.420639999909</v>
      </c>
      <c r="F44" s="68">
        <f t="shared" si="1"/>
        <v>48.011630018000496</v>
      </c>
      <c r="G44" s="69">
        <f>D44/C44*100</f>
        <v>95.177688160101738</v>
      </c>
    </row>
    <row r="46" spans="1:8">
      <c r="A46" s="6"/>
      <c r="B46" s="7"/>
    </row>
  </sheetData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4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Укр</vt:lpstr>
      <vt:lpstr>Лист1</vt:lpstr>
      <vt:lpstr>Укр!Область_печати</vt:lpstr>
    </vt:vector>
  </TitlesOfParts>
  <Company>GorFo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User_452d</cp:lastModifiedBy>
  <cp:lastPrinted>2020-06-30T07:39:30Z</cp:lastPrinted>
  <dcterms:created xsi:type="dcterms:W3CDTF">2004-07-02T06:40:36Z</dcterms:created>
  <dcterms:modified xsi:type="dcterms:W3CDTF">2020-09-21T06:06:12Z</dcterms:modified>
</cp:coreProperties>
</file>